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22695" windowHeight="9450" firstSheet="12" activeTab="19"/>
  </bookViews>
  <sheets>
    <sheet name="нед.1 д.1" sheetId="1" r:id="rId1"/>
    <sheet name="нед.1 д.1 (2)" sheetId="14" r:id="rId2"/>
    <sheet name="нед.1 д.2" sheetId="6" r:id="rId3"/>
    <sheet name="нед.1 д.2 (2)" sheetId="15" r:id="rId4"/>
    <sheet name="нед.1 д.3" sheetId="7" r:id="rId5"/>
    <sheet name="нед.1 д.3 (2)" sheetId="16" r:id="rId6"/>
    <sheet name="нед.1 д.4" sheetId="8" r:id="rId7"/>
    <sheet name="нед.1 д.4 (2)" sheetId="17" r:id="rId8"/>
    <sheet name="нед.1 д.5" sheetId="9" r:id="rId9"/>
    <sheet name="нед.1 д.5 (2)" sheetId="18" r:id="rId10"/>
    <sheet name="нед.2 д.6" sheetId="2" r:id="rId11"/>
    <sheet name="нед.2 д.6 (2)" sheetId="19" r:id="rId12"/>
    <sheet name="нед.2 д.7 " sheetId="10" r:id="rId13"/>
    <sheet name="нед.2 д.7  (2)" sheetId="20" r:id="rId14"/>
    <sheet name="нед.2 д.8 " sheetId="11" r:id="rId15"/>
    <sheet name="нед.2 д.8  (2)" sheetId="21" r:id="rId16"/>
    <sheet name="нед.2 д.9" sheetId="12" r:id="rId17"/>
    <sheet name="нед.2 д.9 (2)" sheetId="22" r:id="rId18"/>
    <sheet name="нед.2 д.10" sheetId="13" r:id="rId19"/>
    <sheet name="нед.2 д.10 (2)" sheetId="23" r:id="rId20"/>
  </sheets>
  <externalReferences>
    <externalReference r:id="rId21"/>
  </externalReferences>
  <calcPr calcId="124519" refMode="R1C1"/>
</workbook>
</file>

<file path=xl/calcChain.xml><?xml version="1.0" encoding="utf-8"?>
<calcChain xmlns="http://schemas.openxmlformats.org/spreadsheetml/2006/main">
  <c r="G32" i="7"/>
  <c r="F32"/>
  <c r="E32"/>
  <c r="D32"/>
  <c r="G23"/>
  <c r="E23"/>
  <c r="D23"/>
  <c r="C23"/>
  <c r="F20"/>
  <c r="F23" s="1"/>
  <c r="G32" i="23"/>
  <c r="F32"/>
  <c r="E32"/>
  <c r="D32"/>
  <c r="C32"/>
  <c r="G23"/>
  <c r="E23"/>
  <c r="D23"/>
  <c r="C23"/>
  <c r="F20"/>
  <c r="F23" s="1"/>
  <c r="G32" i="13"/>
  <c r="F32"/>
  <c r="E32"/>
  <c r="D32"/>
  <c r="C32"/>
  <c r="G23"/>
  <c r="E23"/>
  <c r="D23"/>
  <c r="C23"/>
  <c r="F20"/>
  <c r="F23" s="1"/>
  <c r="D19" i="22"/>
  <c r="D22" s="1"/>
  <c r="E19"/>
  <c r="F19"/>
  <c r="E22"/>
  <c r="F22"/>
  <c r="G22"/>
  <c r="D24"/>
  <c r="E24"/>
  <c r="E32" s="1"/>
  <c r="F24"/>
  <c r="G24"/>
  <c r="C25"/>
  <c r="D25"/>
  <c r="D32" s="1"/>
  <c r="E25"/>
  <c r="F25"/>
  <c r="G25"/>
  <c r="C26"/>
  <c r="D26"/>
  <c r="E26"/>
  <c r="F26"/>
  <c r="G26"/>
  <c r="C28"/>
  <c r="D28"/>
  <c r="E28"/>
  <c r="F28"/>
  <c r="F32" s="1"/>
  <c r="G32"/>
  <c r="G32" i="12"/>
  <c r="F32"/>
  <c r="E32"/>
  <c r="D32"/>
  <c r="G22"/>
  <c r="F22"/>
  <c r="E22"/>
  <c r="D22"/>
  <c r="G31" i="21"/>
  <c r="F31"/>
  <c r="E31"/>
  <c r="D31"/>
  <c r="C31"/>
  <c r="G23"/>
  <c r="F23"/>
  <c r="E23"/>
  <c r="D23"/>
  <c r="C23"/>
  <c r="G31" i="11"/>
  <c r="F31"/>
  <c r="E31"/>
  <c r="D31"/>
  <c r="C31"/>
  <c r="G23"/>
  <c r="F23"/>
  <c r="E23"/>
  <c r="D23"/>
  <c r="C23"/>
  <c r="G30" i="20"/>
  <c r="F26"/>
  <c r="F30" s="1"/>
  <c r="E26"/>
  <c r="E30" s="1"/>
  <c r="D26"/>
  <c r="D30" s="1"/>
  <c r="C30"/>
  <c r="G22"/>
  <c r="F22"/>
  <c r="E22"/>
  <c r="D22"/>
  <c r="G30" i="10"/>
  <c r="F30"/>
  <c r="E30"/>
  <c r="D30"/>
  <c r="C30"/>
  <c r="G22"/>
  <c r="F22"/>
  <c r="E22"/>
  <c r="D22"/>
  <c r="G32" i="19"/>
  <c r="F32"/>
  <c r="E32"/>
  <c r="D32"/>
  <c r="C32"/>
  <c r="G23"/>
  <c r="F23"/>
  <c r="E23"/>
  <c r="D23"/>
  <c r="C23"/>
  <c r="G32" i="2"/>
  <c r="F32"/>
  <c r="E32"/>
  <c r="D32"/>
  <c r="C32"/>
  <c r="G23"/>
  <c r="E23"/>
  <c r="D23"/>
  <c r="C23"/>
  <c r="F20"/>
  <c r="F23" s="1"/>
  <c r="E32" i="18"/>
  <c r="D32"/>
  <c r="C32"/>
  <c r="G31"/>
  <c r="G32" s="1"/>
  <c r="F31"/>
  <c r="F32" s="1"/>
  <c r="E31"/>
  <c r="D31"/>
  <c r="G23"/>
  <c r="F23"/>
  <c r="E23"/>
  <c r="D23"/>
  <c r="C23"/>
  <c r="G23" i="9"/>
  <c r="F23"/>
  <c r="E23"/>
  <c r="D23"/>
  <c r="C23"/>
  <c r="G32"/>
  <c r="F32"/>
  <c r="E32"/>
  <c r="D32"/>
  <c r="C32"/>
  <c r="G32" i="17"/>
  <c r="F32"/>
  <c r="E32"/>
  <c r="D32"/>
  <c r="C32"/>
  <c r="G24"/>
  <c r="E24"/>
  <c r="D24"/>
  <c r="C24"/>
  <c r="F23"/>
  <c r="F24" s="1"/>
  <c r="G32" i="8"/>
  <c r="F32"/>
  <c r="E32"/>
  <c r="D32"/>
  <c r="C32"/>
  <c r="G24"/>
  <c r="E24"/>
  <c r="D24"/>
  <c r="C24"/>
  <c r="F23"/>
  <c r="F24" s="1"/>
  <c r="G31" i="15"/>
  <c r="F27"/>
  <c r="F31" s="1"/>
  <c r="E27"/>
  <c r="E31" s="1"/>
  <c r="D27"/>
  <c r="D31" s="1"/>
  <c r="C27"/>
  <c r="C31" s="1"/>
  <c r="E24"/>
  <c r="G22"/>
  <c r="E22"/>
  <c r="F19"/>
  <c r="F22" s="1"/>
  <c r="E19"/>
  <c r="D19"/>
  <c r="D22" s="1"/>
  <c r="D22" i="6"/>
  <c r="E22"/>
  <c r="F22"/>
  <c r="G22"/>
  <c r="C31"/>
  <c r="D31"/>
  <c r="E31"/>
  <c r="F31"/>
  <c r="G31"/>
  <c r="G32" i="14"/>
  <c r="F26"/>
  <c r="F32" s="1"/>
  <c r="E26"/>
  <c r="E32" s="1"/>
  <c r="D26"/>
  <c r="D32" s="1"/>
  <c r="C26"/>
  <c r="C32" s="1"/>
  <c r="G23"/>
  <c r="F23"/>
  <c r="E23"/>
  <c r="D23"/>
  <c r="C18"/>
  <c r="C23" s="1"/>
  <c r="G32" i="1"/>
  <c r="F32"/>
  <c r="E32"/>
  <c r="D32"/>
  <c r="C32"/>
  <c r="G23"/>
  <c r="F23"/>
  <c r="E23"/>
  <c r="D23"/>
  <c r="C23"/>
  <c r="F23" i="16" l="1"/>
  <c r="C23"/>
  <c r="D23"/>
  <c r="E23"/>
  <c r="G23"/>
  <c r="E28" l="1"/>
  <c r="F28"/>
  <c r="G28"/>
  <c r="D28"/>
  <c r="D27"/>
  <c r="E27"/>
  <c r="F27"/>
  <c r="G27"/>
  <c r="C27"/>
  <c r="D26"/>
  <c r="E26"/>
  <c r="F26"/>
  <c r="G26"/>
  <c r="C26"/>
  <c r="D25"/>
  <c r="E25"/>
  <c r="F25"/>
  <c r="G25"/>
  <c r="C25"/>
  <c r="D32" l="1"/>
  <c r="F32"/>
  <c r="G32"/>
  <c r="E32"/>
</calcChain>
</file>

<file path=xl/sharedStrings.xml><?xml version="1.0" encoding="utf-8"?>
<sst xmlns="http://schemas.openxmlformats.org/spreadsheetml/2006/main" count="735" uniqueCount="119">
  <si>
    <t>Меню приготавливаемых блюд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</si>
  <si>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</si>
  <si>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</si>
  <si>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</si>
  <si>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</si>
  <si>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</si>
  <si>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</si>
  <si>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</si>
  <si>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</si>
  <si>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</si>
  <si>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ПР</t>
  </si>
  <si>
    <t>Хлеб пшеничный</t>
  </si>
  <si>
    <t>завтрак</t>
  </si>
  <si>
    <t>Масло сливочное (порциями)</t>
  </si>
  <si>
    <t>итого за завтрак</t>
  </si>
  <si>
    <t>обед</t>
  </si>
  <si>
    <t>Хлеб ржано-пшеничный</t>
  </si>
  <si>
    <t>итого за обед</t>
  </si>
  <si>
    <t>Возрастная категория:  7-11 лет</t>
  </si>
  <si>
    <t>Сыр российский</t>
  </si>
  <si>
    <t>Чай с сахаром</t>
  </si>
  <si>
    <t>200/15</t>
  </si>
  <si>
    <t xml:space="preserve">Гуляш </t>
  </si>
  <si>
    <t>Сок фруктовый (мультифрукт)</t>
  </si>
  <si>
    <t>Неделя 1             День 1</t>
  </si>
  <si>
    <t>Каша гречневая рассыпчатая</t>
  </si>
  <si>
    <t>Куриные окорочка, тушенные в соусе сметанном</t>
  </si>
  <si>
    <t>290/330</t>
  </si>
  <si>
    <t>Неделя 2           День 6</t>
  </si>
  <si>
    <t>Каша пшенная жидкая молочная с  сахаром</t>
  </si>
  <si>
    <t>Огурцы соленые (порционно)</t>
  </si>
  <si>
    <t>Огурцы свежие  в нарезке</t>
  </si>
  <si>
    <t>Помидоры свежие  в нарезке</t>
  </si>
  <si>
    <t>Макаронные изделия отварные с сыром</t>
  </si>
  <si>
    <t>Чай "Каркаде" с сахаром</t>
  </si>
  <si>
    <t>Каша овсяная жидкая молочная с маслом</t>
  </si>
  <si>
    <t>Какао с молоком</t>
  </si>
  <si>
    <t xml:space="preserve">Жаркое по-домашнему </t>
  </si>
  <si>
    <t>Напиток из плодов шиповника</t>
  </si>
  <si>
    <t>Неделя 1             День 2</t>
  </si>
  <si>
    <t>150/30</t>
  </si>
  <si>
    <t>Неделя 1             День 3</t>
  </si>
  <si>
    <t>Неделя 1             День 4</t>
  </si>
  <si>
    <t>Неделя 1             День 5</t>
  </si>
  <si>
    <t>Салат из свеклы отварной</t>
  </si>
  <si>
    <t>Компот из смеси сухофруктов</t>
  </si>
  <si>
    <t>Тефтели 1 вариант, соус сметанный с томатом</t>
  </si>
  <si>
    <t>278, 331</t>
  </si>
  <si>
    <t>Пюре картофельное с маслом</t>
  </si>
  <si>
    <t>150/5</t>
  </si>
  <si>
    <t xml:space="preserve">Салат из квашеной капусты </t>
  </si>
  <si>
    <t>Рис припущенный</t>
  </si>
  <si>
    <t>Сок фруктовый персиковый</t>
  </si>
  <si>
    <t>Суп куриный с вермишелью</t>
  </si>
  <si>
    <t>Кисель из яблок</t>
  </si>
  <si>
    <t xml:space="preserve">Макаронные изделия отварные </t>
  </si>
  <si>
    <t>Суп из овощей с фасолью</t>
  </si>
  <si>
    <t>Чай фруктовый с сахаром</t>
  </si>
  <si>
    <t>Плов из птицы</t>
  </si>
  <si>
    <t>Суп картофельный с горохом на мясном бульоне</t>
  </si>
  <si>
    <t>Щи из свежей капусты с картофелем на мясном бульоне</t>
  </si>
  <si>
    <t>Рассольник ленинградский на мясном бульоне</t>
  </si>
  <si>
    <t>Компот из свежих фруктов (яблок)</t>
  </si>
  <si>
    <t>30/5/25</t>
  </si>
  <si>
    <t xml:space="preserve">Бутерброд с повидлом </t>
  </si>
  <si>
    <t>Блинчики со сгущеным молоком</t>
  </si>
  <si>
    <t>Фрукт (яблоко)</t>
  </si>
  <si>
    <t>Неделя 2           День 8</t>
  </si>
  <si>
    <t>Борщ с капустой и картофелем на мясном бульоне</t>
  </si>
  <si>
    <t>Неделя 2           День 10</t>
  </si>
  <si>
    <t>Неделя 2           День 9</t>
  </si>
  <si>
    <t>Запеканка из творога  с молоком сгущенным с сахаром</t>
  </si>
  <si>
    <t>Винегрет овощной с сельдью</t>
  </si>
  <si>
    <t>60/20</t>
  </si>
  <si>
    <t>Котлета рубленая из бройлер-цыплят</t>
  </si>
  <si>
    <t>Соус сметанный</t>
  </si>
  <si>
    <t>Неделя 2    День 7</t>
  </si>
  <si>
    <t>Суп крестьянский с крупой на мясном бульоне</t>
  </si>
  <si>
    <t xml:space="preserve">Печень говяжья по-строгановски </t>
  </si>
  <si>
    <t>Печень свиная  жареная с маслом</t>
  </si>
  <si>
    <t>297/331</t>
  </si>
  <si>
    <t>Голубцы ленивые с  соусом сметанном  с томатом</t>
  </si>
  <si>
    <t>Икра свекольная</t>
  </si>
  <si>
    <t>Компот из апельсинов</t>
  </si>
  <si>
    <t>Чай без сахара</t>
  </si>
  <si>
    <t>Возрастная категория:  12 лет и старше</t>
  </si>
  <si>
    <t>+</t>
  </si>
  <si>
    <t>Кофейный напиток</t>
  </si>
  <si>
    <t xml:space="preserve">Котлета рыбная (минтай) </t>
  </si>
  <si>
    <t>180/5</t>
  </si>
  <si>
    <t>Сок фруктовый персик-абрикос</t>
  </si>
  <si>
    <t xml:space="preserve">Омлет натуральный </t>
  </si>
  <si>
    <t>160/40</t>
  </si>
  <si>
    <t>80/30</t>
  </si>
  <si>
    <t>Салат из отварной моркови с яблоками и курагой</t>
  </si>
  <si>
    <t xml:space="preserve">Салат из отварной моркови с яблоками </t>
  </si>
  <si>
    <t>УТВЕРЖДАЮ:</t>
  </si>
  <si>
    <t>Индивидуальный предприниматель    __________________ О.В. Белоусов</t>
  </si>
  <si>
    <t>Директор МАОУ Пролетарской СОШ _______________ Т.Г.Кругликова</t>
  </si>
  <si>
    <t>понедельник</t>
  </si>
  <si>
    <t>вторник</t>
  </si>
  <si>
    <t>среда</t>
  </si>
  <si>
    <t>четверг</t>
  </si>
  <si>
    <t>пятница</t>
  </si>
  <si>
    <t>Каша рисовая жидкая молочная с  маслом и сахаром</t>
  </si>
  <si>
    <t>Салат из свежих овощей</t>
  </si>
  <si>
    <t xml:space="preserve">Салат из моркови с яблоками </t>
  </si>
  <si>
    <t>Салат витаминный (вариант 2)</t>
  </si>
  <si>
    <t>Чай зеленый без сахара с лимоном</t>
  </si>
  <si>
    <t>Каша гречневая рассыпчатая с молоком</t>
  </si>
  <si>
    <t xml:space="preserve">Салат из редьки с морковью с раст.маслом </t>
  </si>
  <si>
    <t>Суп рыбный</t>
  </si>
  <si>
    <t>Чай "Каркаде" без сахара</t>
  </si>
  <si>
    <t>Фрукт (банан)</t>
  </si>
  <si>
    <t>70/5/25</t>
  </si>
  <si>
    <t>Каша овсяная жидкая молочная с  маслом</t>
  </si>
  <si>
    <t>Чай фруктовый без сахара</t>
  </si>
  <si>
    <t>Салат из моркови и яблок с яйцом</t>
  </si>
  <si>
    <t>Каша жидкая молочная из манной крупы с маслом и сахаром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</si>
</sst>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/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9" fillId="0" borderId="0" xfId="0" applyFont="1"/>
    <xf numFmtId="1" fontId="8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1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2" fontId="11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2" fillId="0" borderId="0" xfId="0" applyFont="1"/>
    <xf numFmtId="2" fontId="8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2" fillId="0" borderId="0" xfId="0" applyFont="1" applyAlignment="1">
      <alignment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Border="1"/>
    <xf numFmtId="1" fontId="6" fillId="0" borderId="1" xfId="1" applyNumberFormat="1" applyFont="1" applyBorder="1" applyAlignment="1">
      <alignment horizontal="center" vertical="center"/>
    </xf>
    <xf numFmtId="2" fontId="6" fillId="0" borderId="1" xfId="1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7" fillId="0" borderId="0" xfId="0" applyFont="1" applyFill="1"/>
    <xf numFmtId="0" fontId="10" fillId="0" borderId="1" xfId="0" applyFont="1" applyFill="1" applyBorder="1" applyAlignment="1">
      <alignment horizontal="left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7" fillId="0" borderId="0" xfId="0" applyFont="1" applyBorder="1"/>
    <xf numFmtId="0" fontId="5" fillId="0" borderId="0" xfId="0" applyFont="1" applyBorder="1"/>
    <xf numFmtId="0" fontId="6" fillId="0" borderId="0" xfId="0" applyFont="1" applyBorder="1" applyAlignment="1">
      <alignment wrapText="1"/>
    </xf>
    <xf numFmtId="1" fontId="5" fillId="0" borderId="0" xfId="0" applyNumberFormat="1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0" fontId="6" fillId="0" borderId="0" xfId="0" applyFont="1" applyBorder="1"/>
    <xf numFmtId="0" fontId="12" fillId="0" borderId="0" xfId="0" applyFont="1"/>
    <xf numFmtId="0" fontId="8" fillId="0" borderId="0" xfId="0" applyFont="1" applyFill="1" applyBorder="1" applyAlignment="1">
      <alignment vertical="center" wrapText="1"/>
    </xf>
    <xf numFmtId="1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2" fillId="0" borderId="0" xfId="0" applyFont="1" applyBorder="1"/>
    <xf numFmtId="0" fontId="6" fillId="0" borderId="0" xfId="0" applyFont="1" applyBorder="1" applyAlignment="1">
      <alignment horizontal="left" vertical="center" wrapText="1"/>
    </xf>
    <xf numFmtId="1" fontId="6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5" fillId="0" borderId="3" xfId="0" applyFont="1" applyBorder="1" applyAlignment="1">
      <alignment vertical="center" wrapText="1"/>
    </xf>
    <xf numFmtId="2" fontId="10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5" fillId="0" borderId="8" xfId="0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Alignment="1">
      <alignment horizontal="center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45;&#1053;&#1070;/&#1044;&#1077;&#1083;&#1072;&#1102;%20&#1086;&#1089;&#1077;&#1085;&#1100;-&#1079;&#1080;&#1084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д.1 д.1"/>
      <sheetName val="нед.1 д.1 (2)"/>
      <sheetName val="нед.1 д.2"/>
      <sheetName val="нед.1 д.2 (2)"/>
      <sheetName val="нед.1 д.3"/>
      <sheetName val="нед.1 д.3 (2)"/>
      <sheetName val="нед.1 д.4"/>
      <sheetName val="нед.1 д.4 (2)"/>
      <sheetName val="нед.1 д.5"/>
      <sheetName val="нед.1 д.5 (2)"/>
      <sheetName val="нед.2 д.6"/>
      <sheetName val="нед.2 д.6 (2)"/>
      <sheetName val="нед.2 д.7 "/>
      <sheetName val="нед.2 д.7  (2)"/>
      <sheetName val="нед.2 д.8 "/>
      <sheetName val="нед.2 д.8  (2)"/>
      <sheetName val="нед.2 д.9"/>
      <sheetName val="нед.2 д.9 (2)"/>
      <sheetName val="нед.2 д.10"/>
      <sheetName val="нед.2 д.10 (2)"/>
      <sheetName val="7-11"/>
      <sheetName val="12 ..."/>
    </sheetNames>
    <sheetDataSet>
      <sheetData sheetId="0">
        <row r="18">
          <cell r="C18">
            <v>200</v>
          </cell>
        </row>
        <row r="26">
          <cell r="C26">
            <v>60</v>
          </cell>
          <cell r="D26">
            <v>0.42</v>
          </cell>
          <cell r="E26">
            <v>0.06</v>
          </cell>
          <cell r="F26">
            <v>1.1399999999999999</v>
          </cell>
        </row>
      </sheetData>
      <sheetData sheetId="1"/>
      <sheetData sheetId="2">
        <row r="19">
          <cell r="D19">
            <v>3.64</v>
          </cell>
          <cell r="E19">
            <v>4.3</v>
          </cell>
          <cell r="F19">
            <v>36.67</v>
          </cell>
        </row>
        <row r="27">
          <cell r="C27">
            <v>180</v>
          </cell>
          <cell r="D27">
            <v>0.48</v>
          </cell>
          <cell r="E27">
            <v>0</v>
          </cell>
          <cell r="F27">
            <v>8.52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6">
          <cell r="D26">
            <v>1.63</v>
          </cell>
          <cell r="E26">
            <v>0.28000000000000003</v>
          </cell>
          <cell r="F26">
            <v>11.53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32"/>
  <sheetViews>
    <sheetView topLeftCell="A16" workbookViewId="0">
      <selection activeCell="K30" sqref="K30"/>
    </sheetView>
  </sheetViews>
  <sheetFormatPr defaultRowHeight="15"/>
  <cols>
    <col min="1" max="1" width="14.7109375" style="31" customWidth="1"/>
    <col min="2" max="2" width="17.7109375" style="31" customWidth="1"/>
    <col min="3" max="5" width="6.7109375" style="31" customWidth="1"/>
    <col min="6" max="6" width="8.7109375" style="31" customWidth="1"/>
    <col min="7" max="7" width="14.7109375" style="31" customWidth="1"/>
    <col min="8" max="8" width="9.7109375" style="31" customWidth="1"/>
  </cols>
  <sheetData>
    <row r="1" spans="1:10" ht="15.75">
      <c r="A1" s="87" t="s">
        <v>96</v>
      </c>
      <c r="B1" s="88"/>
      <c r="C1" s="1"/>
      <c r="D1" s="1"/>
      <c r="E1"/>
      <c r="F1"/>
      <c r="G1"/>
    </row>
    <row r="2" spans="1:10" ht="15.75">
      <c r="A2" s="89" t="s">
        <v>97</v>
      </c>
      <c r="B2" s="89"/>
      <c r="C2" s="89"/>
      <c r="D2" s="89"/>
      <c r="E2"/>
      <c r="F2"/>
      <c r="G2" s="90"/>
    </row>
    <row r="3" spans="1:10" ht="15.75">
      <c r="A3" s="89"/>
      <c r="B3" s="89"/>
      <c r="C3" s="89"/>
      <c r="D3" s="89"/>
      <c r="E3"/>
      <c r="F3"/>
      <c r="G3" s="90"/>
    </row>
    <row r="4" spans="1:10" ht="15.75">
      <c r="A4" s="91"/>
      <c r="B4" s="91"/>
      <c r="C4" s="91"/>
      <c r="D4" s="91"/>
      <c r="E4"/>
      <c r="F4"/>
      <c r="G4"/>
    </row>
    <row r="5" spans="1:10">
      <c r="A5" s="8" t="s">
        <v>96</v>
      </c>
      <c r="B5" s="90"/>
      <c r="C5"/>
      <c r="D5"/>
      <c r="E5"/>
      <c r="F5"/>
      <c r="G5"/>
    </row>
    <row r="6" spans="1:10" ht="15.75">
      <c r="A6" s="89" t="s">
        <v>98</v>
      </c>
      <c r="B6" s="89"/>
      <c r="C6" s="89"/>
      <c r="D6" s="89"/>
      <c r="E6" s="51"/>
      <c r="F6" s="51"/>
      <c r="G6" s="51"/>
    </row>
    <row r="7" spans="1:10">
      <c r="A7" s="51"/>
      <c r="C7" s="51"/>
      <c r="D7" s="51"/>
      <c r="E7" s="51"/>
      <c r="F7" s="51"/>
      <c r="G7" s="51"/>
      <c r="H7" s="51"/>
    </row>
    <row r="8" spans="1:10">
      <c r="A8" s="51"/>
      <c r="C8" s="51"/>
      <c r="D8" s="51"/>
      <c r="E8" s="51"/>
      <c r="F8" s="51"/>
      <c r="G8" s="51"/>
      <c r="H8" s="51"/>
    </row>
    <row r="9" spans="1:10">
      <c r="A9" s="51"/>
      <c r="C9" s="51"/>
      <c r="D9" s="51"/>
      <c r="E9" s="51"/>
      <c r="F9" s="51"/>
      <c r="G9" s="51"/>
      <c r="H9" s="51"/>
    </row>
    <row r="10" spans="1:10" ht="15.75">
      <c r="A10" s="92" t="s">
        <v>0</v>
      </c>
      <c r="B10" s="92"/>
      <c r="C10" s="92"/>
      <c r="D10" s="92"/>
      <c r="E10" s="92"/>
      <c r="F10" s="92"/>
      <c r="G10" s="92"/>
      <c r="H10" s="92"/>
    </row>
    <row r="11" spans="1:10" ht="15.75">
      <c r="A11" s="93" t="s">
        <v>99</v>
      </c>
      <c r="B11" s="93"/>
      <c r="C11" s="93"/>
      <c r="D11" s="93"/>
      <c r="E11" s="93"/>
      <c r="F11" s="93"/>
      <c r="G11" s="93"/>
      <c r="H11" s="93"/>
    </row>
    <row r="13" spans="1:10" s="1" customFormat="1" ht="15.75">
      <c r="A13" s="100" t="s">
        <v>18</v>
      </c>
      <c r="B13" s="100"/>
      <c r="C13" s="100"/>
      <c r="D13" s="100"/>
      <c r="E13" s="100"/>
      <c r="F13" s="100"/>
      <c r="G13" s="100"/>
      <c r="H13" s="100"/>
    </row>
    <row r="14" spans="1:10" s="1" customFormat="1" ht="15.75">
      <c r="A14" s="2"/>
      <c r="B14" s="2"/>
      <c r="C14" s="2"/>
      <c r="D14" s="2"/>
      <c r="E14" s="2"/>
      <c r="F14" s="2"/>
      <c r="G14" s="2"/>
      <c r="H14" s="2"/>
    </row>
    <row r="15" spans="1:10" s="5" customFormat="1" ht="42" customHeight="1">
      <c r="A15" s="101" t="s">
        <v>1</v>
      </c>
      <c r="B15" s="101" t="s">
        <v>2</v>
      </c>
      <c r="C15" s="101" t="s">
        <v>3</v>
      </c>
      <c r="D15" s="101" t="s">
        <v>4</v>
      </c>
      <c r="E15" s="101"/>
      <c r="F15" s="101"/>
      <c r="G15" s="3" t="s">
        <v>5</v>
      </c>
      <c r="H15" s="3" t="s">
        <v>6</v>
      </c>
      <c r="I15" s="4"/>
      <c r="J15" s="4"/>
    </row>
    <row r="16" spans="1:10" s="5" customFormat="1">
      <c r="A16" s="101"/>
      <c r="B16" s="101"/>
      <c r="C16" s="101"/>
      <c r="D16" s="32" t="s">
        <v>7</v>
      </c>
      <c r="E16" s="32" t="s">
        <v>8</v>
      </c>
      <c r="F16" s="32" t="s">
        <v>9</v>
      </c>
      <c r="G16" s="33"/>
      <c r="H16" s="33"/>
    </row>
    <row r="17" spans="1:8" s="5" customFormat="1" ht="30" customHeight="1">
      <c r="A17" s="94" t="s">
        <v>24</v>
      </c>
      <c r="B17" s="95"/>
      <c r="C17" s="95"/>
      <c r="D17" s="95"/>
      <c r="E17" s="95"/>
      <c r="F17" s="95"/>
      <c r="G17" s="95"/>
      <c r="H17" s="96"/>
    </row>
    <row r="18" spans="1:8" s="5" customFormat="1" ht="39">
      <c r="A18" s="97" t="s">
        <v>12</v>
      </c>
      <c r="B18" s="6" t="s">
        <v>104</v>
      </c>
      <c r="C18" s="11">
        <v>200</v>
      </c>
      <c r="D18" s="11">
        <v>4.6500000000000004</v>
      </c>
      <c r="E18" s="11">
        <v>9.75</v>
      </c>
      <c r="F18" s="11">
        <v>39.450000000000003</v>
      </c>
      <c r="G18" s="11">
        <v>264.55</v>
      </c>
      <c r="H18" s="11">
        <v>182</v>
      </c>
    </row>
    <row r="19" spans="1:8" s="5" customFormat="1">
      <c r="A19" s="98"/>
      <c r="B19" s="34" t="s">
        <v>11</v>
      </c>
      <c r="C19" s="35">
        <v>60</v>
      </c>
      <c r="D19" s="26">
        <v>4.1900000000000004</v>
      </c>
      <c r="E19" s="26">
        <v>0.66</v>
      </c>
      <c r="F19" s="26">
        <v>27.6</v>
      </c>
      <c r="G19" s="26">
        <v>143.4</v>
      </c>
      <c r="H19" s="36" t="s">
        <v>10</v>
      </c>
    </row>
    <row r="20" spans="1:8" s="5" customFormat="1" ht="26.25">
      <c r="A20" s="98"/>
      <c r="B20" s="6" t="s">
        <v>13</v>
      </c>
      <c r="C20" s="18">
        <v>10</v>
      </c>
      <c r="D20" s="14">
        <v>0.06</v>
      </c>
      <c r="E20" s="14">
        <v>8.25</v>
      </c>
      <c r="F20" s="14">
        <v>0.08</v>
      </c>
      <c r="G20" s="14">
        <v>75</v>
      </c>
      <c r="H20" s="86">
        <v>14</v>
      </c>
    </row>
    <row r="21" spans="1:8" s="5" customFormat="1">
      <c r="A21" s="98"/>
      <c r="B21" s="6" t="s">
        <v>19</v>
      </c>
      <c r="C21" s="11">
        <v>30</v>
      </c>
      <c r="D21" s="16">
        <v>6.96</v>
      </c>
      <c r="E21" s="16">
        <v>8.86</v>
      </c>
      <c r="F21" s="16">
        <v>0</v>
      </c>
      <c r="G21" s="16">
        <v>108</v>
      </c>
      <c r="H21" s="11">
        <v>15</v>
      </c>
    </row>
    <row r="22" spans="1:8" s="8" customFormat="1" ht="14.25">
      <c r="A22" s="98"/>
      <c r="B22" s="6" t="s">
        <v>84</v>
      </c>
      <c r="C22" s="65">
        <v>200</v>
      </c>
      <c r="D22" s="14">
        <v>7.0000000000000007E-2</v>
      </c>
      <c r="E22" s="14">
        <v>0.02</v>
      </c>
      <c r="F22" s="14">
        <v>0</v>
      </c>
      <c r="G22" s="14">
        <v>0.7</v>
      </c>
      <c r="H22" s="11">
        <v>376</v>
      </c>
    </row>
    <row r="23" spans="1:8" s="5" customFormat="1" ht="19.5" customHeight="1">
      <c r="A23" s="37" t="s">
        <v>14</v>
      </c>
      <c r="B23" s="7"/>
      <c r="C23" s="28">
        <f t="shared" ref="C23:F23" si="0">C18+C19+C20+C21+C22</f>
        <v>500</v>
      </c>
      <c r="D23" s="29">
        <f t="shared" si="0"/>
        <v>15.93</v>
      </c>
      <c r="E23" s="29">
        <f t="shared" si="0"/>
        <v>27.54</v>
      </c>
      <c r="F23" s="29">
        <f t="shared" si="0"/>
        <v>67.13000000000001</v>
      </c>
      <c r="G23" s="29">
        <f>G18+G19+G20+G21+G22</f>
        <v>591.65000000000009</v>
      </c>
      <c r="H23" s="30"/>
    </row>
    <row r="24" spans="1:8" s="5" customFormat="1">
      <c r="A24" s="37"/>
      <c r="B24" s="6"/>
      <c r="C24" s="33"/>
      <c r="D24" s="33"/>
      <c r="E24" s="33"/>
      <c r="F24" s="33"/>
      <c r="G24" s="33"/>
      <c r="H24" s="33"/>
    </row>
    <row r="25" spans="1:8" s="5" customFormat="1" ht="25.5">
      <c r="A25" s="97" t="s">
        <v>15</v>
      </c>
      <c r="B25" s="34" t="s">
        <v>105</v>
      </c>
      <c r="C25" s="9">
        <v>60</v>
      </c>
      <c r="D25" s="10">
        <v>0.66</v>
      </c>
      <c r="E25" s="10">
        <v>3.63</v>
      </c>
      <c r="F25" s="10">
        <v>2.27</v>
      </c>
      <c r="G25" s="10">
        <v>44.34</v>
      </c>
      <c r="H25" s="11">
        <v>29</v>
      </c>
    </row>
    <row r="26" spans="1:8" s="5" customFormat="1" ht="39">
      <c r="A26" s="98"/>
      <c r="B26" s="6" t="s">
        <v>59</v>
      </c>
      <c r="C26" s="13">
        <v>200</v>
      </c>
      <c r="D26" s="14">
        <v>5.86</v>
      </c>
      <c r="E26" s="14">
        <v>7.1</v>
      </c>
      <c r="F26" s="14">
        <v>13.44</v>
      </c>
      <c r="G26" s="14">
        <v>137.87</v>
      </c>
      <c r="H26" s="11">
        <v>87</v>
      </c>
    </row>
    <row r="27" spans="1:8" s="5" customFormat="1" ht="38.25">
      <c r="A27" s="98"/>
      <c r="B27" s="12" t="s">
        <v>26</v>
      </c>
      <c r="C27" s="38">
        <v>100</v>
      </c>
      <c r="D27" s="39">
        <v>9.93</v>
      </c>
      <c r="E27" s="39">
        <v>10.47</v>
      </c>
      <c r="F27" s="39">
        <v>5.93</v>
      </c>
      <c r="G27" s="39">
        <v>150</v>
      </c>
      <c r="H27" s="11" t="s">
        <v>27</v>
      </c>
    </row>
    <row r="28" spans="1:8" s="5" customFormat="1" ht="28.5" customHeight="1">
      <c r="A28" s="98"/>
      <c r="B28" s="15" t="s">
        <v>25</v>
      </c>
      <c r="C28" s="40">
        <v>150</v>
      </c>
      <c r="D28" s="16">
        <v>7.6</v>
      </c>
      <c r="E28" s="16">
        <v>2.44</v>
      </c>
      <c r="F28" s="16">
        <v>38.64</v>
      </c>
      <c r="G28" s="16">
        <v>243.75</v>
      </c>
      <c r="H28" s="11">
        <v>302</v>
      </c>
    </row>
    <row r="29" spans="1:8" s="5" customFormat="1" ht="26.25">
      <c r="A29" s="98"/>
      <c r="B29" s="82" t="s">
        <v>90</v>
      </c>
      <c r="C29" s="13">
        <v>200</v>
      </c>
      <c r="D29" s="14">
        <v>0</v>
      </c>
      <c r="E29" s="14">
        <v>0</v>
      </c>
      <c r="F29" s="14">
        <v>21</v>
      </c>
      <c r="G29" s="14">
        <v>84</v>
      </c>
      <c r="H29" s="11" t="s">
        <v>10</v>
      </c>
    </row>
    <row r="30" spans="1:8" s="5" customFormat="1">
      <c r="A30" s="98"/>
      <c r="B30" s="17" t="s">
        <v>11</v>
      </c>
      <c r="C30" s="18">
        <v>20</v>
      </c>
      <c r="D30" s="19">
        <v>1.39</v>
      </c>
      <c r="E30" s="19">
        <v>0.22</v>
      </c>
      <c r="F30" s="19">
        <v>9.1999999999999993</v>
      </c>
      <c r="G30" s="19">
        <v>47.8</v>
      </c>
      <c r="H30" s="11" t="s">
        <v>10</v>
      </c>
    </row>
    <row r="31" spans="1:8" s="25" customFormat="1" ht="25.5">
      <c r="A31" s="99"/>
      <c r="B31" s="20" t="s">
        <v>16</v>
      </c>
      <c r="C31" s="21">
        <v>50</v>
      </c>
      <c r="D31" s="22">
        <v>3.25</v>
      </c>
      <c r="E31" s="22">
        <v>0.55000000000000004</v>
      </c>
      <c r="F31" s="22">
        <v>23.05</v>
      </c>
      <c r="G31" s="22">
        <v>114.95</v>
      </c>
      <c r="H31" s="11" t="s">
        <v>10</v>
      </c>
    </row>
    <row r="32" spans="1:8" s="25" customFormat="1">
      <c r="A32" s="7" t="s">
        <v>17</v>
      </c>
      <c r="B32" s="6"/>
      <c r="C32" s="23">
        <f t="shared" ref="C32:F32" si="1">C26+C27+C29+C30+C28+C31+C25</f>
        <v>780</v>
      </c>
      <c r="D32" s="24">
        <f t="shared" si="1"/>
        <v>28.69</v>
      </c>
      <c r="E32" s="24">
        <f t="shared" si="1"/>
        <v>24.41</v>
      </c>
      <c r="F32" s="24">
        <f t="shared" si="1"/>
        <v>113.52999999999999</v>
      </c>
      <c r="G32" s="24">
        <f>G26+G27+G29+G30+G28+G31+G25</f>
        <v>822.71000000000015</v>
      </c>
      <c r="H32" s="6"/>
    </row>
  </sheetData>
  <mergeCells count="10">
    <mergeCell ref="A10:H10"/>
    <mergeCell ref="A11:H11"/>
    <mergeCell ref="A17:H17"/>
    <mergeCell ref="A18:A22"/>
    <mergeCell ref="A25:A31"/>
    <mergeCell ref="A13:H13"/>
    <mergeCell ref="A15:A16"/>
    <mergeCell ref="B15:B16"/>
    <mergeCell ref="C15:C16"/>
    <mergeCell ref="D15:F1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J32"/>
  <sheetViews>
    <sheetView topLeftCell="A16" workbookViewId="0">
      <selection activeCell="K29" sqref="K29"/>
    </sheetView>
  </sheetViews>
  <sheetFormatPr defaultRowHeight="15"/>
  <cols>
    <col min="1" max="1" width="14.7109375" style="31" customWidth="1"/>
    <col min="2" max="2" width="17.7109375" style="31" customWidth="1"/>
    <col min="3" max="5" width="6.7109375" style="31" customWidth="1"/>
    <col min="6" max="6" width="8.7109375" style="31" customWidth="1"/>
    <col min="7" max="7" width="14.7109375" style="31" customWidth="1"/>
    <col min="8" max="8" width="9.7109375" style="31" customWidth="1"/>
  </cols>
  <sheetData>
    <row r="1" spans="1:10" ht="15.75">
      <c r="A1" s="87" t="s">
        <v>96</v>
      </c>
      <c r="B1" s="88"/>
      <c r="C1" s="1"/>
      <c r="D1" s="1"/>
      <c r="E1"/>
      <c r="F1"/>
      <c r="G1"/>
    </row>
    <row r="2" spans="1:10" ht="15.75">
      <c r="A2" s="89" t="s">
        <v>97</v>
      </c>
      <c r="B2" s="89"/>
      <c r="C2" s="89"/>
      <c r="D2" s="89"/>
      <c r="E2"/>
      <c r="F2"/>
      <c r="G2" s="90"/>
    </row>
    <row r="3" spans="1:10" ht="15.75">
      <c r="A3" s="89"/>
      <c r="B3" s="89"/>
      <c r="C3" s="89"/>
      <c r="D3" s="89"/>
      <c r="E3"/>
      <c r="F3"/>
      <c r="G3" s="90"/>
    </row>
    <row r="4" spans="1:10" ht="15.75">
      <c r="A4" s="91"/>
      <c r="B4" s="91"/>
      <c r="C4" s="91"/>
      <c r="D4" s="91"/>
      <c r="E4"/>
      <c r="F4"/>
      <c r="G4"/>
    </row>
    <row r="5" spans="1:10">
      <c r="A5" s="8" t="s">
        <v>96</v>
      </c>
      <c r="B5" s="90"/>
      <c r="C5"/>
      <c r="D5"/>
      <c r="E5"/>
      <c r="F5"/>
      <c r="G5"/>
    </row>
    <row r="6" spans="1:10" ht="15.75">
      <c r="A6" s="89" t="s">
        <v>98</v>
      </c>
      <c r="B6" s="89"/>
      <c r="C6" s="89"/>
      <c r="D6" s="89"/>
      <c r="E6" s="51"/>
      <c r="F6" s="51"/>
      <c r="G6" s="51"/>
    </row>
    <row r="7" spans="1:10">
      <c r="A7" s="51"/>
      <c r="C7" s="51"/>
      <c r="D7" s="51"/>
      <c r="E7" s="51"/>
      <c r="F7" s="51"/>
      <c r="G7" s="51"/>
      <c r="H7" s="51"/>
    </row>
    <row r="8" spans="1:10">
      <c r="A8" s="51"/>
      <c r="C8" s="51"/>
      <c r="D8" s="51"/>
      <c r="E8" s="51"/>
      <c r="F8" s="51"/>
      <c r="G8" s="51"/>
      <c r="H8" s="51"/>
    </row>
    <row r="9" spans="1:10">
      <c r="A9" s="51"/>
      <c r="C9" s="51"/>
      <c r="D9" s="51"/>
      <c r="E9" s="51"/>
      <c r="F9" s="51"/>
      <c r="G9" s="51"/>
      <c r="H9" s="51"/>
    </row>
    <row r="10" spans="1:10" ht="15.75">
      <c r="A10" s="92" t="s">
        <v>0</v>
      </c>
      <c r="B10" s="92"/>
      <c r="C10" s="92"/>
      <c r="D10" s="92"/>
      <c r="E10" s="92"/>
      <c r="F10" s="92"/>
      <c r="G10" s="92"/>
      <c r="H10" s="92"/>
    </row>
    <row r="11" spans="1:10" ht="15.75">
      <c r="A11" s="93" t="s">
        <v>103</v>
      </c>
      <c r="B11" s="93"/>
      <c r="C11" s="93"/>
      <c r="D11" s="93"/>
      <c r="E11" s="93"/>
      <c r="F11" s="93"/>
      <c r="G11" s="93"/>
      <c r="H11" s="93"/>
    </row>
    <row r="13" spans="1:10" s="1" customFormat="1" ht="15.75" customHeight="1">
      <c r="A13" s="100" t="s">
        <v>85</v>
      </c>
      <c r="B13" s="100"/>
      <c r="C13" s="100"/>
      <c r="D13" s="100"/>
      <c r="E13" s="100"/>
      <c r="F13" s="100"/>
      <c r="G13" s="100"/>
      <c r="H13" s="100"/>
    </row>
    <row r="14" spans="1:10" s="1" customFormat="1" ht="15.75">
      <c r="A14" s="71"/>
      <c r="B14" s="71"/>
      <c r="C14" s="71"/>
      <c r="D14" s="71"/>
      <c r="E14" s="71"/>
      <c r="F14" s="71"/>
      <c r="G14" s="71"/>
      <c r="H14" s="71"/>
    </row>
    <row r="15" spans="1:10" s="5" customFormat="1" ht="42" customHeight="1">
      <c r="A15" s="101" t="s">
        <v>1</v>
      </c>
      <c r="B15" s="101" t="s">
        <v>2</v>
      </c>
      <c r="C15" s="101" t="s">
        <v>3</v>
      </c>
      <c r="D15" s="101" t="s">
        <v>4</v>
      </c>
      <c r="E15" s="101"/>
      <c r="F15" s="101"/>
      <c r="G15" s="72" t="s">
        <v>5</v>
      </c>
      <c r="H15" s="72" t="s">
        <v>6</v>
      </c>
      <c r="I15" s="4"/>
      <c r="J15" s="4"/>
    </row>
    <row r="16" spans="1:10" s="5" customFormat="1">
      <c r="A16" s="101"/>
      <c r="B16" s="101"/>
      <c r="C16" s="101"/>
      <c r="D16" s="32" t="s">
        <v>7</v>
      </c>
      <c r="E16" s="32" t="s">
        <v>8</v>
      </c>
      <c r="F16" s="32" t="s">
        <v>9</v>
      </c>
      <c r="G16" s="33"/>
      <c r="H16" s="33"/>
    </row>
    <row r="17" spans="1:8" s="5" customFormat="1" ht="30" customHeight="1">
      <c r="A17" s="94" t="s">
        <v>43</v>
      </c>
      <c r="B17" s="95"/>
      <c r="C17" s="95"/>
      <c r="D17" s="95"/>
      <c r="E17" s="95"/>
      <c r="F17" s="95"/>
      <c r="G17" s="95"/>
      <c r="H17" s="96"/>
    </row>
    <row r="18" spans="1:8" s="5" customFormat="1" ht="39">
      <c r="A18" s="97" t="s">
        <v>12</v>
      </c>
      <c r="B18" s="6" t="s">
        <v>109</v>
      </c>
      <c r="C18" s="86">
        <v>250</v>
      </c>
      <c r="D18" s="66">
        <v>11.09</v>
      </c>
      <c r="E18" s="66">
        <v>6.09</v>
      </c>
      <c r="F18" s="66">
        <v>39.25</v>
      </c>
      <c r="G18" s="66">
        <v>253.34</v>
      </c>
      <c r="H18" s="86">
        <v>171</v>
      </c>
    </row>
    <row r="19" spans="1:8" s="5" customFormat="1" ht="26.25">
      <c r="A19" s="98"/>
      <c r="B19" s="6" t="s">
        <v>57</v>
      </c>
      <c r="C19" s="65">
        <v>200</v>
      </c>
      <c r="D19" s="14">
        <v>0.53</v>
      </c>
      <c r="E19" s="14">
        <v>0</v>
      </c>
      <c r="F19" s="14">
        <v>9.4700000000000006</v>
      </c>
      <c r="G19" s="14">
        <v>60</v>
      </c>
      <c r="H19" s="86">
        <v>376</v>
      </c>
    </row>
    <row r="20" spans="1:8" s="5" customFormat="1">
      <c r="A20" s="98"/>
      <c r="B20" s="34" t="s">
        <v>11</v>
      </c>
      <c r="C20" s="35">
        <v>60</v>
      </c>
      <c r="D20" s="26">
        <v>4.1900000000000004</v>
      </c>
      <c r="E20" s="26">
        <v>0.66</v>
      </c>
      <c r="F20" s="26">
        <v>27.6</v>
      </c>
      <c r="G20" s="26">
        <v>143.4</v>
      </c>
      <c r="H20" s="36" t="s">
        <v>10</v>
      </c>
    </row>
    <row r="21" spans="1:8" s="5" customFormat="1" ht="26.25">
      <c r="A21" s="98"/>
      <c r="B21" s="6" t="s">
        <v>13</v>
      </c>
      <c r="C21" s="18">
        <v>15</v>
      </c>
      <c r="D21" s="14">
        <v>0.09</v>
      </c>
      <c r="E21" s="14">
        <v>12.38</v>
      </c>
      <c r="F21" s="14">
        <v>0.12</v>
      </c>
      <c r="G21" s="14">
        <v>112.5</v>
      </c>
      <c r="H21" s="86">
        <v>14</v>
      </c>
    </row>
    <row r="22" spans="1:8" s="5" customFormat="1">
      <c r="A22" s="98"/>
      <c r="B22" s="6" t="s">
        <v>19</v>
      </c>
      <c r="C22" s="11">
        <v>30</v>
      </c>
      <c r="D22" s="16">
        <v>6.96</v>
      </c>
      <c r="E22" s="16">
        <v>8.86</v>
      </c>
      <c r="F22" s="16">
        <v>0</v>
      </c>
      <c r="G22" s="16">
        <v>108</v>
      </c>
      <c r="H22" s="11">
        <v>15</v>
      </c>
    </row>
    <row r="23" spans="1:8" s="5" customFormat="1" ht="19.5" customHeight="1">
      <c r="A23" s="37" t="s">
        <v>14</v>
      </c>
      <c r="B23" s="7"/>
      <c r="C23" s="28">
        <f t="shared" ref="C23:F23" si="0">C18+C19+C20+C21+C22</f>
        <v>555</v>
      </c>
      <c r="D23" s="29">
        <f t="shared" si="0"/>
        <v>22.86</v>
      </c>
      <c r="E23" s="29">
        <f t="shared" si="0"/>
        <v>27.990000000000002</v>
      </c>
      <c r="F23" s="29">
        <f t="shared" si="0"/>
        <v>76.44</v>
      </c>
      <c r="G23" s="29">
        <f>G18+G19+G20+G21+G22</f>
        <v>677.24</v>
      </c>
      <c r="H23" s="37"/>
    </row>
    <row r="24" spans="1:8" s="5" customFormat="1">
      <c r="A24" s="37"/>
      <c r="B24" s="6"/>
      <c r="C24" s="33"/>
      <c r="D24" s="33"/>
      <c r="E24" s="33"/>
      <c r="F24" s="33"/>
      <c r="G24" s="33"/>
      <c r="H24" s="33"/>
    </row>
    <row r="25" spans="1:8" s="5" customFormat="1" ht="44.25" customHeight="1">
      <c r="A25" s="97" t="s">
        <v>15</v>
      </c>
      <c r="B25" s="34" t="s">
        <v>110</v>
      </c>
      <c r="C25" s="44">
        <v>100</v>
      </c>
      <c r="D25" s="16">
        <v>1.63</v>
      </c>
      <c r="E25" s="16">
        <v>5.08</v>
      </c>
      <c r="F25" s="16">
        <v>12.4</v>
      </c>
      <c r="G25" s="16">
        <v>85.3</v>
      </c>
      <c r="H25" s="86">
        <v>58</v>
      </c>
    </row>
    <row r="26" spans="1:8" s="5" customFormat="1" ht="25.5">
      <c r="A26" s="98"/>
      <c r="B26" s="12" t="s">
        <v>56</v>
      </c>
      <c r="C26" s="13">
        <v>250</v>
      </c>
      <c r="D26" s="14">
        <v>9.2799999999999994</v>
      </c>
      <c r="E26" s="14">
        <v>8.6300000000000008</v>
      </c>
      <c r="F26" s="14">
        <v>17.100000000000001</v>
      </c>
      <c r="G26" s="14">
        <v>174.59</v>
      </c>
      <c r="H26" s="11">
        <v>119</v>
      </c>
    </row>
    <row r="27" spans="1:8" s="5" customFormat="1" ht="25.5">
      <c r="A27" s="98"/>
      <c r="B27" s="34" t="s">
        <v>78</v>
      </c>
      <c r="C27" s="44">
        <v>100</v>
      </c>
      <c r="D27" s="16">
        <v>13.26</v>
      </c>
      <c r="E27" s="16">
        <v>11.23</v>
      </c>
      <c r="F27" s="16">
        <v>3.52</v>
      </c>
      <c r="G27" s="16">
        <v>185</v>
      </c>
      <c r="H27" s="11">
        <v>255</v>
      </c>
    </row>
    <row r="28" spans="1:8" s="5" customFormat="1" ht="25.5">
      <c r="A28" s="98"/>
      <c r="B28" s="15" t="s">
        <v>55</v>
      </c>
      <c r="C28" s="44">
        <v>180</v>
      </c>
      <c r="D28" s="16">
        <v>5.35</v>
      </c>
      <c r="E28" s="16">
        <v>6.91</v>
      </c>
      <c r="F28" s="16">
        <v>36.54</v>
      </c>
      <c r="G28" s="16">
        <v>234.84</v>
      </c>
      <c r="H28" s="11">
        <v>202</v>
      </c>
    </row>
    <row r="29" spans="1:8" s="5" customFormat="1" ht="26.25">
      <c r="A29" s="98"/>
      <c r="B29" s="6" t="s">
        <v>38</v>
      </c>
      <c r="C29" s="86">
        <v>200</v>
      </c>
      <c r="D29" s="86">
        <v>0.68</v>
      </c>
      <c r="E29" s="86">
        <v>0.3</v>
      </c>
      <c r="F29" s="86">
        <v>20.76</v>
      </c>
      <c r="G29" s="86">
        <v>88.2</v>
      </c>
      <c r="H29" s="86">
        <v>388</v>
      </c>
    </row>
    <row r="30" spans="1:8" s="5" customFormat="1">
      <c r="A30" s="98"/>
      <c r="B30" s="17" t="s">
        <v>11</v>
      </c>
      <c r="C30" s="18">
        <v>20</v>
      </c>
      <c r="D30" s="19">
        <v>1.39</v>
      </c>
      <c r="E30" s="19">
        <v>0.22</v>
      </c>
      <c r="F30" s="19">
        <v>9.1999999999999993</v>
      </c>
      <c r="G30" s="19">
        <v>47.8</v>
      </c>
      <c r="H30" s="11" t="s">
        <v>10</v>
      </c>
    </row>
    <row r="31" spans="1:8" s="25" customFormat="1" ht="25.5">
      <c r="A31" s="99"/>
      <c r="B31" s="20" t="s">
        <v>16</v>
      </c>
      <c r="C31" s="21">
        <v>60</v>
      </c>
      <c r="D31" s="22">
        <f>3.2625*1.2</f>
        <v>3.915</v>
      </c>
      <c r="E31" s="22">
        <f>0.55*1.2</f>
        <v>0.66</v>
      </c>
      <c r="F31" s="22">
        <f>23.0375*1.2</f>
        <v>27.645</v>
      </c>
      <c r="G31" s="22">
        <f>114.95*1.2</f>
        <v>137.94</v>
      </c>
      <c r="H31" s="11" t="s">
        <v>10</v>
      </c>
    </row>
    <row r="32" spans="1:8" s="25" customFormat="1">
      <c r="A32" s="7" t="s">
        <v>17</v>
      </c>
      <c r="B32" s="6"/>
      <c r="C32" s="23">
        <f t="shared" ref="C32:F32" si="1">C26+C27+C29+C30+C28+C31+C25</f>
        <v>910</v>
      </c>
      <c r="D32" s="24">
        <f t="shared" si="1"/>
        <v>35.505000000000003</v>
      </c>
      <c r="E32" s="24">
        <f t="shared" si="1"/>
        <v>33.03</v>
      </c>
      <c r="F32" s="24">
        <f t="shared" si="1"/>
        <v>127.16500000000001</v>
      </c>
      <c r="G32" s="24">
        <f>G26+G27+G29+G30+G28+G31+G25</f>
        <v>953.67000000000007</v>
      </c>
      <c r="H32" s="6"/>
    </row>
  </sheetData>
  <mergeCells count="10">
    <mergeCell ref="A10:H10"/>
    <mergeCell ref="A11:H11"/>
    <mergeCell ref="A17:H17"/>
    <mergeCell ref="A18:A22"/>
    <mergeCell ref="A25:A31"/>
    <mergeCell ref="A13:H13"/>
    <mergeCell ref="A15:A16"/>
    <mergeCell ref="B15:B16"/>
    <mergeCell ref="C15:C16"/>
    <mergeCell ref="D15:F1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J45"/>
  <sheetViews>
    <sheetView topLeftCell="A16" workbookViewId="0">
      <selection activeCell="B26" sqref="B26"/>
    </sheetView>
  </sheetViews>
  <sheetFormatPr defaultRowHeight="15"/>
  <cols>
    <col min="1" max="1" width="14.7109375" style="51" customWidth="1"/>
    <col min="2" max="2" width="17.7109375" style="31" customWidth="1"/>
    <col min="3" max="5" width="6.7109375" style="51" customWidth="1"/>
    <col min="6" max="6" width="8.7109375" style="51" customWidth="1"/>
    <col min="7" max="7" width="14.7109375" style="51" customWidth="1"/>
    <col min="8" max="8" width="9.7109375" style="51" customWidth="1"/>
  </cols>
  <sheetData>
    <row r="1" spans="1:10" ht="15.75">
      <c r="A1" s="87" t="s">
        <v>96</v>
      </c>
      <c r="B1" s="88"/>
      <c r="C1" s="1"/>
      <c r="D1" s="1"/>
      <c r="E1"/>
      <c r="F1"/>
      <c r="G1"/>
      <c r="H1" s="31"/>
    </row>
    <row r="2" spans="1:10" ht="15.75">
      <c r="A2" s="89" t="s">
        <v>97</v>
      </c>
      <c r="B2" s="89"/>
      <c r="C2" s="89"/>
      <c r="D2" s="89"/>
      <c r="E2"/>
      <c r="F2"/>
      <c r="G2" s="90"/>
      <c r="H2" s="31"/>
    </row>
    <row r="3" spans="1:10" ht="15.75">
      <c r="A3" s="89"/>
      <c r="B3" s="89"/>
      <c r="C3" s="89"/>
      <c r="D3" s="89"/>
      <c r="E3"/>
      <c r="F3"/>
      <c r="G3" s="90"/>
      <c r="H3" s="31"/>
    </row>
    <row r="4" spans="1:10" ht="15.75">
      <c r="A4" s="91"/>
      <c r="B4" s="91"/>
      <c r="C4" s="91"/>
      <c r="D4" s="91"/>
      <c r="E4"/>
      <c r="F4"/>
      <c r="G4"/>
      <c r="H4" s="31"/>
    </row>
    <row r="5" spans="1:10">
      <c r="A5" s="8" t="s">
        <v>96</v>
      </c>
      <c r="B5" s="90"/>
      <c r="C5"/>
      <c r="D5"/>
      <c r="E5"/>
      <c r="F5"/>
      <c r="G5"/>
      <c r="H5" s="31"/>
    </row>
    <row r="6" spans="1:10" ht="15.75">
      <c r="A6" s="89" t="s">
        <v>98</v>
      </c>
      <c r="B6" s="89"/>
      <c r="C6" s="89"/>
      <c r="D6" s="89"/>
      <c r="H6" s="31"/>
    </row>
    <row r="10" spans="1:10" ht="15.75">
      <c r="A10" s="92" t="s">
        <v>0</v>
      </c>
      <c r="B10" s="92"/>
      <c r="C10" s="92"/>
      <c r="D10" s="92"/>
      <c r="E10" s="92"/>
      <c r="F10" s="92"/>
      <c r="G10" s="92"/>
      <c r="H10" s="92"/>
    </row>
    <row r="11" spans="1:10" ht="15.75">
      <c r="A11" s="93" t="s">
        <v>99</v>
      </c>
      <c r="B11" s="93"/>
      <c r="C11" s="93"/>
      <c r="D11" s="93"/>
      <c r="E11" s="93"/>
      <c r="F11" s="93"/>
      <c r="G11" s="93"/>
      <c r="H11" s="93"/>
    </row>
    <row r="13" spans="1:10" s="1" customFormat="1" ht="15.75">
      <c r="A13" s="102" t="s">
        <v>18</v>
      </c>
      <c r="B13" s="102"/>
      <c r="C13" s="102"/>
      <c r="D13" s="102"/>
      <c r="E13" s="102"/>
      <c r="F13" s="102"/>
      <c r="G13" s="102"/>
      <c r="H13" s="102"/>
    </row>
    <row r="14" spans="1:10" s="1" customFormat="1" ht="15.75">
      <c r="A14" s="41"/>
      <c r="B14" s="41"/>
      <c r="C14" s="41"/>
      <c r="D14" s="41"/>
      <c r="E14" s="41"/>
      <c r="F14" s="41"/>
      <c r="G14" s="41"/>
      <c r="H14" s="41"/>
    </row>
    <row r="15" spans="1:10" s="5" customFormat="1" ht="31.5" customHeight="1">
      <c r="A15" s="101" t="s">
        <v>1</v>
      </c>
      <c r="B15" s="101" t="s">
        <v>2</v>
      </c>
      <c r="C15" s="101" t="s">
        <v>3</v>
      </c>
      <c r="D15" s="101" t="s">
        <v>4</v>
      </c>
      <c r="E15" s="101"/>
      <c r="F15" s="101"/>
      <c r="G15" s="3" t="s">
        <v>5</v>
      </c>
      <c r="H15" s="3" t="s">
        <v>6</v>
      </c>
      <c r="I15" s="4"/>
      <c r="J15" s="4"/>
    </row>
    <row r="16" spans="1:10" s="5" customFormat="1">
      <c r="A16" s="101"/>
      <c r="B16" s="101"/>
      <c r="C16" s="101"/>
      <c r="D16" s="32" t="s">
        <v>7</v>
      </c>
      <c r="E16" s="32" t="s">
        <v>8</v>
      </c>
      <c r="F16" s="32" t="s">
        <v>9</v>
      </c>
      <c r="G16" s="33"/>
      <c r="H16" s="33"/>
    </row>
    <row r="17" spans="1:8" s="5" customFormat="1" ht="30" customHeight="1">
      <c r="A17" s="94" t="s">
        <v>28</v>
      </c>
      <c r="B17" s="95"/>
      <c r="C17" s="95"/>
      <c r="D17" s="95"/>
      <c r="E17" s="95"/>
      <c r="F17" s="95"/>
      <c r="G17" s="95"/>
      <c r="H17" s="96"/>
    </row>
    <row r="18" spans="1:8" s="5" customFormat="1" ht="39">
      <c r="A18" s="97" t="s">
        <v>12</v>
      </c>
      <c r="B18" s="6" t="s">
        <v>29</v>
      </c>
      <c r="C18" s="11">
        <v>200</v>
      </c>
      <c r="D18" s="11">
        <v>7.07</v>
      </c>
      <c r="E18" s="11">
        <v>4.25</v>
      </c>
      <c r="F18" s="11">
        <v>44.67</v>
      </c>
      <c r="G18" s="11">
        <v>245.72</v>
      </c>
      <c r="H18" s="11">
        <v>182</v>
      </c>
    </row>
    <row r="19" spans="1:8" s="5" customFormat="1">
      <c r="A19" s="98"/>
      <c r="B19" s="34" t="s">
        <v>11</v>
      </c>
      <c r="C19" s="35">
        <v>60</v>
      </c>
      <c r="D19" s="26">
        <v>4.1900000000000004</v>
      </c>
      <c r="E19" s="26">
        <v>0.66</v>
      </c>
      <c r="F19" s="26">
        <v>27.6</v>
      </c>
      <c r="G19" s="26">
        <v>143.4</v>
      </c>
      <c r="H19" s="36" t="s">
        <v>10</v>
      </c>
    </row>
    <row r="20" spans="1:8" s="5" customFormat="1">
      <c r="A20" s="98"/>
      <c r="B20" s="6" t="s">
        <v>19</v>
      </c>
      <c r="C20" s="11">
        <v>25</v>
      </c>
      <c r="D20" s="16">
        <v>5.8</v>
      </c>
      <c r="E20" s="16">
        <v>7.38</v>
      </c>
      <c r="F20" s="16">
        <f>F60/20*25</f>
        <v>0</v>
      </c>
      <c r="G20" s="16">
        <v>90</v>
      </c>
      <c r="H20" s="11">
        <v>15</v>
      </c>
    </row>
    <row r="21" spans="1:8" s="5" customFormat="1">
      <c r="A21" s="98"/>
      <c r="B21" s="6" t="s">
        <v>20</v>
      </c>
      <c r="C21" s="65">
        <v>200</v>
      </c>
      <c r="D21" s="14">
        <v>0.53</v>
      </c>
      <c r="E21" s="14">
        <v>0</v>
      </c>
      <c r="F21" s="14">
        <v>9.4700000000000006</v>
      </c>
      <c r="G21" s="14">
        <v>60</v>
      </c>
      <c r="H21" s="11">
        <v>376</v>
      </c>
    </row>
    <row r="22" spans="1:8" s="5" customFormat="1">
      <c r="A22" s="98"/>
      <c r="B22" s="76" t="s">
        <v>66</v>
      </c>
      <c r="C22" s="13">
        <v>100</v>
      </c>
      <c r="D22" s="14">
        <v>0.4</v>
      </c>
      <c r="E22" s="14">
        <v>0.4</v>
      </c>
      <c r="F22" s="14">
        <v>9.8000000000000007</v>
      </c>
      <c r="G22" s="14">
        <v>47</v>
      </c>
      <c r="H22" s="11">
        <v>338</v>
      </c>
    </row>
    <row r="23" spans="1:8" s="8" customFormat="1" ht="14.25">
      <c r="A23" s="37" t="s">
        <v>14</v>
      </c>
      <c r="B23" s="7"/>
      <c r="C23" s="28">
        <f t="shared" ref="C23:F23" si="0">C18+C19+C20+C21+C22</f>
        <v>585</v>
      </c>
      <c r="D23" s="29">
        <f t="shared" si="0"/>
        <v>17.990000000000002</v>
      </c>
      <c r="E23" s="29">
        <f t="shared" si="0"/>
        <v>12.69</v>
      </c>
      <c r="F23" s="29">
        <f t="shared" si="0"/>
        <v>91.54</v>
      </c>
      <c r="G23" s="29">
        <f>G18+G19+G20+G21+G22</f>
        <v>586.12</v>
      </c>
      <c r="H23" s="30"/>
    </row>
    <row r="24" spans="1:8" s="5" customFormat="1">
      <c r="A24" s="37"/>
      <c r="B24" s="6"/>
      <c r="C24" s="33"/>
      <c r="D24" s="33"/>
      <c r="E24" s="33"/>
      <c r="F24" s="33"/>
      <c r="G24" s="33"/>
      <c r="H24" s="33"/>
    </row>
    <row r="25" spans="1:8" s="42" customFormat="1" ht="33" customHeight="1">
      <c r="A25" s="97" t="s">
        <v>15</v>
      </c>
      <c r="B25" s="34" t="s">
        <v>30</v>
      </c>
      <c r="C25" s="13">
        <v>60</v>
      </c>
      <c r="D25" s="14">
        <v>0.48</v>
      </c>
      <c r="E25" s="14">
        <v>0</v>
      </c>
      <c r="F25" s="14">
        <v>0.06</v>
      </c>
      <c r="G25" s="14">
        <v>6</v>
      </c>
      <c r="H25" s="11">
        <v>70</v>
      </c>
    </row>
    <row r="26" spans="1:8" s="5" customFormat="1">
      <c r="A26" s="98"/>
      <c r="B26" s="6" t="s">
        <v>111</v>
      </c>
      <c r="C26" s="13">
        <v>200</v>
      </c>
      <c r="D26" s="14">
        <v>5.76</v>
      </c>
      <c r="E26" s="14">
        <v>5.62</v>
      </c>
      <c r="F26" s="14">
        <v>13.5</v>
      </c>
      <c r="G26" s="14">
        <v>126.64</v>
      </c>
      <c r="H26" s="11">
        <v>87</v>
      </c>
    </row>
    <row r="27" spans="1:8" s="5" customFormat="1" ht="20.25" customHeight="1">
      <c r="A27" s="98"/>
      <c r="B27" s="12" t="s">
        <v>22</v>
      </c>
      <c r="C27" s="38">
        <v>100</v>
      </c>
      <c r="D27" s="39">
        <v>14.55</v>
      </c>
      <c r="E27" s="39">
        <v>16.79</v>
      </c>
      <c r="F27" s="39">
        <v>2.89</v>
      </c>
      <c r="G27" s="39">
        <v>221</v>
      </c>
      <c r="H27" s="32">
        <v>260</v>
      </c>
    </row>
    <row r="28" spans="1:8" s="5" customFormat="1" ht="18" customHeight="1">
      <c r="A28" s="98"/>
      <c r="B28" s="15" t="s">
        <v>25</v>
      </c>
      <c r="C28" s="40">
        <v>150</v>
      </c>
      <c r="D28" s="16">
        <v>7.6</v>
      </c>
      <c r="E28" s="16">
        <v>2.44</v>
      </c>
      <c r="F28" s="16">
        <v>38.64</v>
      </c>
      <c r="G28" s="16">
        <v>243.75</v>
      </c>
      <c r="H28" s="11">
        <v>302</v>
      </c>
    </row>
    <row r="29" spans="1:8" s="5" customFormat="1" ht="26.25">
      <c r="A29" s="98"/>
      <c r="B29" s="6" t="s">
        <v>23</v>
      </c>
      <c r="C29" s="13">
        <v>200</v>
      </c>
      <c r="D29" s="14">
        <v>0</v>
      </c>
      <c r="E29" s="14">
        <v>0</v>
      </c>
      <c r="F29" s="14">
        <v>21</v>
      </c>
      <c r="G29" s="14">
        <v>84</v>
      </c>
      <c r="H29" s="11" t="s">
        <v>10</v>
      </c>
    </row>
    <row r="30" spans="1:8" s="5" customFormat="1">
      <c r="A30" s="98"/>
      <c r="B30" s="17" t="s">
        <v>11</v>
      </c>
      <c r="C30" s="18">
        <v>20</v>
      </c>
      <c r="D30" s="19">
        <v>1.39</v>
      </c>
      <c r="E30" s="19">
        <v>0.22</v>
      </c>
      <c r="F30" s="19">
        <v>9.1999999999999993</v>
      </c>
      <c r="G30" s="19">
        <v>47.8</v>
      </c>
      <c r="H30" s="11" t="s">
        <v>10</v>
      </c>
    </row>
    <row r="31" spans="1:8" s="5" customFormat="1" ht="25.5">
      <c r="A31" s="99"/>
      <c r="B31" s="43" t="s">
        <v>16</v>
      </c>
      <c r="C31" s="44">
        <v>40</v>
      </c>
      <c r="D31" s="16">
        <v>2.6</v>
      </c>
      <c r="E31" s="16">
        <v>0.44</v>
      </c>
      <c r="F31" s="16">
        <v>18.440000000000001</v>
      </c>
      <c r="G31" s="16">
        <v>91.96</v>
      </c>
      <c r="H31" s="11" t="s">
        <v>10</v>
      </c>
    </row>
    <row r="32" spans="1:8" s="5" customFormat="1">
      <c r="A32" s="7" t="s">
        <v>17</v>
      </c>
      <c r="B32" s="6"/>
      <c r="C32" s="23">
        <f t="shared" ref="C32:F32" si="1">C26+C27+C29+C30+C28+C31+C25</f>
        <v>770</v>
      </c>
      <c r="D32" s="24">
        <f t="shared" si="1"/>
        <v>32.380000000000003</v>
      </c>
      <c r="E32" s="24">
        <f t="shared" si="1"/>
        <v>25.51</v>
      </c>
      <c r="F32" s="24">
        <f t="shared" si="1"/>
        <v>103.73</v>
      </c>
      <c r="G32" s="24">
        <f>G26+G27+G29+G30+G28+G31+G25</f>
        <v>821.15000000000009</v>
      </c>
      <c r="H32" s="6"/>
    </row>
    <row r="33" spans="1:8">
      <c r="A33" s="46"/>
      <c r="B33" s="47"/>
      <c r="C33" s="48"/>
      <c r="D33" s="49"/>
      <c r="E33" s="49"/>
      <c r="F33" s="49"/>
      <c r="G33" s="49"/>
      <c r="H33" s="50"/>
    </row>
    <row r="34" spans="1:8">
      <c r="A34" s="46"/>
      <c r="B34" s="47"/>
      <c r="C34" s="48"/>
      <c r="D34" s="49"/>
      <c r="E34" s="49"/>
      <c r="F34" s="49"/>
      <c r="G34" s="49"/>
      <c r="H34" s="50"/>
    </row>
    <row r="35" spans="1:8">
      <c r="A35" s="46"/>
      <c r="B35" s="47"/>
      <c r="C35" s="48"/>
      <c r="D35" s="49"/>
      <c r="E35" s="49"/>
      <c r="F35" s="49"/>
      <c r="G35" s="49"/>
      <c r="H35" s="50"/>
    </row>
    <row r="37" spans="1:8">
      <c r="B37" s="52"/>
      <c r="C37" s="53"/>
      <c r="D37" s="54"/>
      <c r="E37" s="54"/>
      <c r="F37" s="54"/>
      <c r="G37" s="54"/>
      <c r="H37" s="55"/>
    </row>
    <row r="38" spans="1:8">
      <c r="B38" s="56"/>
      <c r="C38" s="57"/>
      <c r="D38" s="57"/>
      <c r="E38" s="57"/>
      <c r="F38" s="57"/>
      <c r="G38" s="57"/>
      <c r="H38" s="57"/>
    </row>
    <row r="39" spans="1:8">
      <c r="B39" s="56"/>
      <c r="C39" s="57"/>
      <c r="D39" s="57"/>
      <c r="E39" s="57"/>
      <c r="F39" s="57"/>
      <c r="G39" s="57"/>
      <c r="H39" s="57"/>
    </row>
    <row r="40" spans="1:8">
      <c r="B40" s="56"/>
      <c r="C40" s="57"/>
      <c r="D40" s="57"/>
      <c r="E40" s="57"/>
      <c r="F40" s="57"/>
      <c r="G40" s="57"/>
      <c r="H40" s="57"/>
    </row>
    <row r="41" spans="1:8">
      <c r="B41" s="56"/>
      <c r="C41" s="57"/>
      <c r="D41" s="57"/>
      <c r="E41" s="57"/>
      <c r="F41" s="57"/>
      <c r="G41" s="57"/>
      <c r="H41" s="57"/>
    </row>
    <row r="42" spans="1:8">
      <c r="B42" s="56"/>
      <c r="C42" s="57"/>
      <c r="D42" s="57"/>
      <c r="E42" s="57"/>
      <c r="F42" s="57"/>
      <c r="G42" s="57"/>
      <c r="H42" s="57"/>
    </row>
    <row r="43" spans="1:8">
      <c r="B43" s="58"/>
      <c r="C43" s="59"/>
      <c r="D43" s="60"/>
      <c r="E43" s="60"/>
      <c r="F43" s="60"/>
      <c r="G43" s="60"/>
      <c r="H43" s="61"/>
    </row>
    <row r="44" spans="1:8">
      <c r="B44" s="56"/>
      <c r="C44" s="57"/>
      <c r="D44" s="57"/>
      <c r="E44" s="57"/>
      <c r="F44" s="57"/>
      <c r="G44" s="57"/>
      <c r="H44" s="57"/>
    </row>
    <row r="45" spans="1:8">
      <c r="B45" s="62"/>
      <c r="C45" s="59"/>
      <c r="D45" s="60"/>
      <c r="E45" s="60"/>
      <c r="F45" s="60"/>
      <c r="G45" s="60"/>
      <c r="H45" s="61"/>
    </row>
  </sheetData>
  <mergeCells count="10">
    <mergeCell ref="A10:H10"/>
    <mergeCell ref="A11:H11"/>
    <mergeCell ref="A18:A22"/>
    <mergeCell ref="A25:A31"/>
    <mergeCell ref="A13:H13"/>
    <mergeCell ref="A15:A16"/>
    <mergeCell ref="B15:B16"/>
    <mergeCell ref="C15:C16"/>
    <mergeCell ref="D15:F15"/>
    <mergeCell ref="A17:H17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J40"/>
  <sheetViews>
    <sheetView topLeftCell="A16" workbookViewId="0">
      <selection activeCell="K30" sqref="K30"/>
    </sheetView>
  </sheetViews>
  <sheetFormatPr defaultRowHeight="15"/>
  <cols>
    <col min="1" max="1" width="14.7109375" style="51" customWidth="1"/>
    <col min="2" max="2" width="17.7109375" style="31" customWidth="1"/>
    <col min="3" max="5" width="6.7109375" style="51" customWidth="1"/>
    <col min="6" max="6" width="8.7109375" style="51" customWidth="1"/>
    <col min="7" max="7" width="14.7109375" style="51" customWidth="1"/>
    <col min="8" max="8" width="9.7109375" style="51" customWidth="1"/>
  </cols>
  <sheetData>
    <row r="1" spans="1:10" ht="15.75">
      <c r="A1" s="87" t="s">
        <v>96</v>
      </c>
      <c r="B1" s="88"/>
      <c r="C1" s="1"/>
      <c r="D1" s="1"/>
      <c r="E1"/>
      <c r="F1"/>
      <c r="G1"/>
      <c r="H1" s="31"/>
    </row>
    <row r="2" spans="1:10" ht="15.75">
      <c r="A2" s="89" t="s">
        <v>97</v>
      </c>
      <c r="B2" s="89"/>
      <c r="C2" s="89"/>
      <c r="D2" s="89"/>
      <c r="E2"/>
      <c r="F2"/>
      <c r="G2" s="90"/>
      <c r="H2" s="31"/>
    </row>
    <row r="3" spans="1:10" ht="15.75">
      <c r="A3" s="89"/>
      <c r="B3" s="89"/>
      <c r="C3" s="89"/>
      <c r="D3" s="89"/>
      <c r="E3"/>
      <c r="F3"/>
      <c r="G3" s="90"/>
      <c r="H3" s="31"/>
    </row>
    <row r="4" spans="1:10" ht="15.75">
      <c r="A4" s="91"/>
      <c r="B4" s="91"/>
      <c r="C4" s="91"/>
      <c r="D4" s="91"/>
      <c r="E4"/>
      <c r="F4"/>
      <c r="G4"/>
      <c r="H4" s="31"/>
    </row>
    <row r="5" spans="1:10">
      <c r="A5" s="8" t="s">
        <v>96</v>
      </c>
      <c r="B5" s="90"/>
      <c r="C5"/>
      <c r="D5"/>
      <c r="E5"/>
      <c r="F5"/>
      <c r="G5"/>
      <c r="H5" s="31"/>
    </row>
    <row r="6" spans="1:10" ht="15.75">
      <c r="A6" s="89" t="s">
        <v>98</v>
      </c>
      <c r="B6" s="89"/>
      <c r="C6" s="89"/>
      <c r="D6" s="89"/>
      <c r="H6" s="31"/>
    </row>
    <row r="10" spans="1:10" ht="15.75">
      <c r="A10" s="92" t="s">
        <v>0</v>
      </c>
      <c r="B10" s="92"/>
      <c r="C10" s="92"/>
      <c r="D10" s="92"/>
      <c r="E10" s="92"/>
      <c r="F10" s="92"/>
      <c r="G10" s="92"/>
      <c r="H10" s="92"/>
    </row>
    <row r="11" spans="1:10" ht="15.75">
      <c r="A11" s="93" t="s">
        <v>99</v>
      </c>
      <c r="B11" s="93"/>
      <c r="C11" s="93"/>
      <c r="D11" s="93"/>
      <c r="E11" s="93"/>
      <c r="F11" s="93"/>
      <c r="G11" s="93"/>
      <c r="H11" s="93"/>
    </row>
    <row r="13" spans="1:10" s="1" customFormat="1" ht="15.75">
      <c r="A13" s="100" t="s">
        <v>85</v>
      </c>
      <c r="B13" s="100"/>
      <c r="C13" s="100"/>
      <c r="D13" s="100"/>
      <c r="E13" s="100"/>
      <c r="F13" s="100"/>
      <c r="G13" s="100"/>
      <c r="H13" s="100"/>
    </row>
    <row r="14" spans="1:10" s="1" customFormat="1" ht="15.75">
      <c r="A14" s="41"/>
      <c r="B14" s="41"/>
      <c r="C14" s="41"/>
      <c r="D14" s="41"/>
      <c r="E14" s="41"/>
      <c r="F14" s="41"/>
      <c r="G14" s="41"/>
      <c r="H14" s="41"/>
    </row>
    <row r="15" spans="1:10" s="5" customFormat="1" ht="31.5" customHeight="1">
      <c r="A15" s="101" t="s">
        <v>1</v>
      </c>
      <c r="B15" s="101" t="s">
        <v>2</v>
      </c>
      <c r="C15" s="101" t="s">
        <v>3</v>
      </c>
      <c r="D15" s="101" t="s">
        <v>4</v>
      </c>
      <c r="E15" s="101"/>
      <c r="F15" s="101"/>
      <c r="G15" s="72" t="s">
        <v>5</v>
      </c>
      <c r="H15" s="72" t="s">
        <v>6</v>
      </c>
      <c r="I15" s="4"/>
      <c r="J15" s="4"/>
    </row>
    <row r="16" spans="1:10" s="5" customFormat="1">
      <c r="A16" s="101"/>
      <c r="B16" s="101"/>
      <c r="C16" s="101"/>
      <c r="D16" s="32" t="s">
        <v>7</v>
      </c>
      <c r="E16" s="32" t="s">
        <v>8</v>
      </c>
      <c r="F16" s="32" t="s">
        <v>9</v>
      </c>
      <c r="G16" s="33"/>
      <c r="H16" s="33"/>
    </row>
    <row r="17" spans="1:8" s="5" customFormat="1" ht="30" customHeight="1">
      <c r="A17" s="94" t="s">
        <v>28</v>
      </c>
      <c r="B17" s="95"/>
      <c r="C17" s="95"/>
      <c r="D17" s="95"/>
      <c r="E17" s="95"/>
      <c r="F17" s="95"/>
      <c r="G17" s="95"/>
      <c r="H17" s="96"/>
    </row>
    <row r="18" spans="1:8" s="5" customFormat="1" ht="39">
      <c r="A18" s="97" t="s">
        <v>12</v>
      </c>
      <c r="B18" s="6" t="s">
        <v>29</v>
      </c>
      <c r="C18" s="11">
        <v>250</v>
      </c>
      <c r="D18" s="14">
        <v>8.84</v>
      </c>
      <c r="E18" s="14">
        <v>5.31</v>
      </c>
      <c r="F18" s="14">
        <v>55.84</v>
      </c>
      <c r="G18" s="14">
        <v>307.14999999999998</v>
      </c>
      <c r="H18" s="11">
        <v>182</v>
      </c>
    </row>
    <row r="19" spans="1:8" s="5" customFormat="1">
      <c r="A19" s="98"/>
      <c r="B19" s="34" t="s">
        <v>11</v>
      </c>
      <c r="C19" s="35">
        <v>70</v>
      </c>
      <c r="D19" s="26">
        <v>4.8899999999999997</v>
      </c>
      <c r="E19" s="26">
        <v>0.77</v>
      </c>
      <c r="F19" s="26">
        <v>32.200000000000003</v>
      </c>
      <c r="G19" s="26">
        <v>167.3</v>
      </c>
      <c r="H19" s="36" t="s">
        <v>10</v>
      </c>
    </row>
    <row r="20" spans="1:8" s="5" customFormat="1">
      <c r="A20" s="98"/>
      <c r="B20" s="6" t="s">
        <v>19</v>
      </c>
      <c r="C20" s="11">
        <v>30</v>
      </c>
      <c r="D20" s="16">
        <v>6.96</v>
      </c>
      <c r="E20" s="16">
        <v>8.86</v>
      </c>
      <c r="F20" s="16">
        <v>0</v>
      </c>
      <c r="G20" s="16">
        <v>108</v>
      </c>
      <c r="H20" s="11">
        <v>15</v>
      </c>
    </row>
    <row r="21" spans="1:8" s="5" customFormat="1">
      <c r="A21" s="98"/>
      <c r="B21" s="6" t="s">
        <v>20</v>
      </c>
      <c r="C21" s="65">
        <v>200</v>
      </c>
      <c r="D21" s="14">
        <v>0.53</v>
      </c>
      <c r="E21" s="14">
        <v>0</v>
      </c>
      <c r="F21" s="14">
        <v>9.4700000000000006</v>
      </c>
      <c r="G21" s="14">
        <v>60</v>
      </c>
      <c r="H21" s="11">
        <v>376</v>
      </c>
    </row>
    <row r="22" spans="1:8" s="5" customFormat="1">
      <c r="A22" s="98"/>
      <c r="B22" s="76" t="s">
        <v>66</v>
      </c>
      <c r="C22" s="13">
        <v>100</v>
      </c>
      <c r="D22" s="14">
        <v>0.4</v>
      </c>
      <c r="E22" s="14">
        <v>0.4</v>
      </c>
      <c r="F22" s="14">
        <v>9.8000000000000007</v>
      </c>
      <c r="G22" s="14">
        <v>47</v>
      </c>
      <c r="H22" s="11">
        <v>338</v>
      </c>
    </row>
    <row r="23" spans="1:8" s="8" customFormat="1" ht="14.25">
      <c r="A23" s="37" t="s">
        <v>14</v>
      </c>
      <c r="B23" s="7"/>
      <c r="C23" s="28">
        <f t="shared" ref="C23:F23" si="0">C18+C19+C20+C21+C22</f>
        <v>650</v>
      </c>
      <c r="D23" s="29">
        <f t="shared" si="0"/>
        <v>21.62</v>
      </c>
      <c r="E23" s="29">
        <f t="shared" si="0"/>
        <v>15.34</v>
      </c>
      <c r="F23" s="29">
        <f t="shared" si="0"/>
        <v>107.31</v>
      </c>
      <c r="G23" s="29">
        <f>G18+G19+G20+G21+G22</f>
        <v>689.45</v>
      </c>
      <c r="H23" s="30"/>
    </row>
    <row r="24" spans="1:8" s="5" customFormat="1">
      <c r="A24" s="37"/>
      <c r="B24" s="6"/>
      <c r="C24" s="33"/>
      <c r="D24" s="33"/>
      <c r="E24" s="33"/>
      <c r="F24" s="33"/>
      <c r="G24" s="33"/>
      <c r="H24" s="33"/>
    </row>
    <row r="25" spans="1:8" s="42" customFormat="1" ht="33" customHeight="1">
      <c r="A25" s="97" t="s">
        <v>15</v>
      </c>
      <c r="B25" s="34" t="s">
        <v>30</v>
      </c>
      <c r="C25" s="13">
        <v>100</v>
      </c>
      <c r="D25" s="14">
        <v>0.8</v>
      </c>
      <c r="E25" s="14">
        <v>0</v>
      </c>
      <c r="F25" s="14">
        <v>0.1</v>
      </c>
      <c r="G25" s="14">
        <v>10</v>
      </c>
      <c r="H25" s="11">
        <v>70</v>
      </c>
    </row>
    <row r="26" spans="1:8" s="5" customFormat="1">
      <c r="A26" s="98"/>
      <c r="B26" s="6" t="s">
        <v>111</v>
      </c>
      <c r="C26" s="13">
        <v>250</v>
      </c>
      <c r="D26" s="14">
        <v>7.2</v>
      </c>
      <c r="E26" s="14">
        <v>7.03</v>
      </c>
      <c r="F26" s="14">
        <v>16.88</v>
      </c>
      <c r="G26" s="14">
        <v>158.30000000000001</v>
      </c>
      <c r="H26" s="11">
        <v>87</v>
      </c>
    </row>
    <row r="27" spans="1:8" s="5" customFormat="1" ht="20.25" customHeight="1">
      <c r="A27" s="98"/>
      <c r="B27" s="12" t="s">
        <v>22</v>
      </c>
      <c r="C27" s="38">
        <v>100</v>
      </c>
      <c r="D27" s="39">
        <v>14.55</v>
      </c>
      <c r="E27" s="39">
        <v>16.79</v>
      </c>
      <c r="F27" s="39">
        <v>2.89</v>
      </c>
      <c r="G27" s="39">
        <v>221</v>
      </c>
      <c r="H27" s="32">
        <v>260</v>
      </c>
    </row>
    <row r="28" spans="1:8" s="5" customFormat="1" ht="18" customHeight="1">
      <c r="A28" s="98"/>
      <c r="B28" s="15" t="s">
        <v>25</v>
      </c>
      <c r="C28" s="40">
        <v>180</v>
      </c>
      <c r="D28" s="40">
        <v>9.1199999999999992</v>
      </c>
      <c r="E28" s="40">
        <v>2.93</v>
      </c>
      <c r="F28" s="40">
        <v>46.37</v>
      </c>
      <c r="G28" s="40">
        <v>292.5</v>
      </c>
      <c r="H28" s="11">
        <v>302</v>
      </c>
    </row>
    <row r="29" spans="1:8" s="5" customFormat="1" ht="26.25">
      <c r="A29" s="98"/>
      <c r="B29" s="6" t="s">
        <v>23</v>
      </c>
      <c r="C29" s="13">
        <v>200</v>
      </c>
      <c r="D29" s="14">
        <v>0</v>
      </c>
      <c r="E29" s="14">
        <v>0</v>
      </c>
      <c r="F29" s="14">
        <v>21</v>
      </c>
      <c r="G29" s="14">
        <v>84</v>
      </c>
      <c r="H29" s="11" t="s">
        <v>10</v>
      </c>
    </row>
    <row r="30" spans="1:8" s="5" customFormat="1">
      <c r="A30" s="98"/>
      <c r="B30" s="17" t="s">
        <v>11</v>
      </c>
      <c r="C30" s="18">
        <v>30</v>
      </c>
      <c r="D30" s="19">
        <v>2.08</v>
      </c>
      <c r="E30" s="19">
        <v>0.33</v>
      </c>
      <c r="F30" s="19">
        <v>13.8</v>
      </c>
      <c r="G30" s="19">
        <v>71.7</v>
      </c>
      <c r="H30" s="11" t="s">
        <v>10</v>
      </c>
    </row>
    <row r="31" spans="1:8" s="5" customFormat="1" ht="25.5">
      <c r="A31" s="99"/>
      <c r="B31" s="20" t="s">
        <v>16</v>
      </c>
      <c r="C31" s="21">
        <v>50</v>
      </c>
      <c r="D31" s="22">
        <v>3.25</v>
      </c>
      <c r="E31" s="22">
        <v>0.55000000000000004</v>
      </c>
      <c r="F31" s="22">
        <v>23.05</v>
      </c>
      <c r="G31" s="22">
        <v>114.95</v>
      </c>
      <c r="H31" s="11" t="s">
        <v>10</v>
      </c>
    </row>
    <row r="32" spans="1:8" s="5" customFormat="1">
      <c r="A32" s="7" t="s">
        <v>17</v>
      </c>
      <c r="B32" s="6"/>
      <c r="C32" s="23">
        <f t="shared" ref="C32:F32" si="1">C26+C27+C29+C30+C28+C31+C25</f>
        <v>910</v>
      </c>
      <c r="D32" s="24">
        <f t="shared" si="1"/>
        <v>36.999999999999993</v>
      </c>
      <c r="E32" s="24">
        <f t="shared" si="1"/>
        <v>27.63</v>
      </c>
      <c r="F32" s="24">
        <f t="shared" si="1"/>
        <v>124.08999999999999</v>
      </c>
      <c r="G32" s="24">
        <f>G26+G27+G29+G30+G28+G31+G25</f>
        <v>952.45</v>
      </c>
      <c r="H32" s="6"/>
    </row>
    <row r="33" spans="2:8">
      <c r="B33" s="56"/>
      <c r="C33" s="57"/>
      <c r="D33" s="57"/>
      <c r="E33" s="57"/>
      <c r="F33" s="57"/>
      <c r="G33" s="57"/>
      <c r="H33" s="57"/>
    </row>
    <row r="34" spans="2:8">
      <c r="B34" s="56"/>
      <c r="C34" s="57"/>
      <c r="D34" s="57"/>
      <c r="E34" s="57"/>
      <c r="F34" s="57"/>
      <c r="G34" s="57"/>
      <c r="H34" s="57"/>
    </row>
    <row r="35" spans="2:8">
      <c r="B35" s="56"/>
      <c r="C35" s="57"/>
      <c r="D35" s="57"/>
      <c r="E35" s="57"/>
      <c r="F35" s="57"/>
      <c r="G35" s="57"/>
      <c r="H35" s="57"/>
    </row>
    <row r="36" spans="2:8">
      <c r="B36" s="56"/>
      <c r="C36" s="57"/>
      <c r="D36" s="57"/>
      <c r="E36" s="57"/>
      <c r="F36" s="57"/>
      <c r="G36" s="57"/>
      <c r="H36" s="57"/>
    </row>
    <row r="37" spans="2:8">
      <c r="B37" s="56"/>
      <c r="C37" s="57"/>
      <c r="D37" s="57"/>
      <c r="E37" s="57"/>
      <c r="F37" s="57"/>
      <c r="G37" s="57"/>
      <c r="H37" s="57"/>
    </row>
    <row r="38" spans="2:8">
      <c r="B38" s="58"/>
      <c r="C38" s="59"/>
      <c r="D38" s="60"/>
      <c r="E38" s="60"/>
      <c r="F38" s="60"/>
      <c r="G38" s="60"/>
      <c r="H38" s="61"/>
    </row>
    <row r="39" spans="2:8">
      <c r="B39" s="56"/>
      <c r="C39" s="57"/>
      <c r="D39" s="57"/>
      <c r="E39" s="57"/>
      <c r="F39" s="57"/>
      <c r="G39" s="57"/>
      <c r="H39" s="57"/>
    </row>
    <row r="40" spans="2:8">
      <c r="B40" s="62"/>
      <c r="C40" s="59"/>
      <c r="D40" s="60"/>
      <c r="E40" s="60"/>
      <c r="F40" s="60"/>
      <c r="G40" s="60"/>
      <c r="H40" s="61"/>
    </row>
  </sheetData>
  <mergeCells count="10">
    <mergeCell ref="A10:H10"/>
    <mergeCell ref="A11:H11"/>
    <mergeCell ref="A17:H17"/>
    <mergeCell ref="A18:A22"/>
    <mergeCell ref="A25:A31"/>
    <mergeCell ref="A13:H13"/>
    <mergeCell ref="A15:A16"/>
    <mergeCell ref="B15:B16"/>
    <mergeCell ref="C15:C16"/>
    <mergeCell ref="D15:F1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J30"/>
  <sheetViews>
    <sheetView topLeftCell="A13" workbookViewId="0">
      <selection activeCell="K29" sqref="K29"/>
    </sheetView>
  </sheetViews>
  <sheetFormatPr defaultRowHeight="15"/>
  <cols>
    <col min="1" max="1" width="14.7109375" style="51" customWidth="1"/>
    <col min="2" max="2" width="17.7109375" style="31" customWidth="1"/>
    <col min="3" max="5" width="6.7109375" style="51" customWidth="1"/>
    <col min="6" max="6" width="8.7109375" style="51" customWidth="1"/>
    <col min="7" max="7" width="14.7109375" style="51" customWidth="1"/>
    <col min="8" max="8" width="9.7109375" style="51" customWidth="1"/>
  </cols>
  <sheetData>
    <row r="1" spans="1:10" ht="15.75">
      <c r="A1" s="87" t="s">
        <v>96</v>
      </c>
      <c r="B1" s="88"/>
      <c r="C1" s="1"/>
      <c r="D1" s="1"/>
      <c r="E1"/>
      <c r="F1"/>
      <c r="G1"/>
      <c r="H1" s="31"/>
    </row>
    <row r="2" spans="1:10" ht="15.75">
      <c r="A2" s="89" t="s">
        <v>97</v>
      </c>
      <c r="B2" s="89"/>
      <c r="C2" s="89"/>
      <c r="D2" s="89"/>
      <c r="E2"/>
      <c r="F2"/>
      <c r="G2" s="90"/>
      <c r="H2" s="31"/>
    </row>
    <row r="3" spans="1:10" ht="15.75">
      <c r="A3" s="89"/>
      <c r="B3" s="89"/>
      <c r="C3" s="89"/>
      <c r="D3" s="89"/>
      <c r="E3"/>
      <c r="F3"/>
      <c r="G3" s="90"/>
      <c r="H3" s="31"/>
    </row>
    <row r="4" spans="1:10" ht="15.75">
      <c r="A4" s="91"/>
      <c r="B4" s="91"/>
      <c r="C4" s="91"/>
      <c r="D4" s="91"/>
      <c r="E4"/>
      <c r="F4"/>
      <c r="G4"/>
      <c r="H4" s="31"/>
    </row>
    <row r="5" spans="1:10">
      <c r="A5" s="8" t="s">
        <v>96</v>
      </c>
      <c r="B5" s="90"/>
      <c r="C5"/>
      <c r="D5"/>
      <c r="E5"/>
      <c r="F5"/>
      <c r="G5"/>
      <c r="H5" s="31"/>
    </row>
    <row r="6" spans="1:10" ht="15.75">
      <c r="A6" s="89" t="s">
        <v>98</v>
      </c>
      <c r="B6" s="89"/>
      <c r="C6" s="89"/>
      <c r="D6" s="89"/>
      <c r="H6" s="31"/>
    </row>
    <row r="10" spans="1:10" ht="15.75">
      <c r="A10" s="92" t="s">
        <v>0</v>
      </c>
      <c r="B10" s="92"/>
      <c r="C10" s="92"/>
      <c r="D10" s="92"/>
      <c r="E10" s="92"/>
      <c r="F10" s="92"/>
      <c r="G10" s="92"/>
      <c r="H10" s="92"/>
    </row>
    <row r="11" spans="1:10" ht="15.75">
      <c r="A11" s="93" t="s">
        <v>100</v>
      </c>
      <c r="B11" s="93"/>
      <c r="C11" s="93"/>
      <c r="D11" s="93"/>
      <c r="E11" s="93"/>
      <c r="F11" s="93"/>
      <c r="G11" s="93"/>
      <c r="H11" s="93"/>
    </row>
    <row r="13" spans="1:10" ht="15.75">
      <c r="A13" s="102" t="s">
        <v>18</v>
      </c>
      <c r="B13" s="102"/>
      <c r="C13" s="102"/>
      <c r="D13" s="102"/>
      <c r="E13" s="102"/>
      <c r="F13" s="102"/>
      <c r="G13" s="102"/>
      <c r="H13" s="102"/>
    </row>
    <row r="14" spans="1:10">
      <c r="A14" s="41"/>
      <c r="B14" s="41"/>
      <c r="C14" s="41"/>
      <c r="D14" s="41"/>
      <c r="E14" s="41"/>
      <c r="F14" s="41"/>
      <c r="G14" s="41"/>
      <c r="H14" s="41"/>
    </row>
    <row r="15" spans="1:10" s="5" customFormat="1" ht="31.5" customHeight="1">
      <c r="A15" s="101" t="s">
        <v>1</v>
      </c>
      <c r="B15" s="101" t="s">
        <v>2</v>
      </c>
      <c r="C15" s="101" t="s">
        <v>3</v>
      </c>
      <c r="D15" s="101" t="s">
        <v>4</v>
      </c>
      <c r="E15" s="101"/>
      <c r="F15" s="101"/>
      <c r="G15" s="72" t="s">
        <v>5</v>
      </c>
      <c r="H15" s="72" t="s">
        <v>6</v>
      </c>
      <c r="I15" s="4"/>
      <c r="J15" s="4"/>
    </row>
    <row r="16" spans="1:10" s="5" customFormat="1">
      <c r="A16" s="101"/>
      <c r="B16" s="101"/>
      <c r="C16" s="101"/>
      <c r="D16" s="32" t="s">
        <v>7</v>
      </c>
      <c r="E16" s="32" t="s">
        <v>8</v>
      </c>
      <c r="F16" s="32" t="s">
        <v>9</v>
      </c>
      <c r="G16" s="33"/>
      <c r="H16" s="33"/>
    </row>
    <row r="17" spans="1:8" s="5" customFormat="1" ht="30" customHeight="1">
      <c r="A17" s="94" t="s">
        <v>76</v>
      </c>
      <c r="B17" s="95"/>
      <c r="C17" s="95"/>
      <c r="D17" s="95"/>
      <c r="E17" s="95"/>
      <c r="F17" s="95"/>
      <c r="G17" s="95"/>
      <c r="H17" s="96"/>
    </row>
    <row r="18" spans="1:8" s="5" customFormat="1" ht="30" customHeight="1">
      <c r="A18" s="97" t="s">
        <v>12</v>
      </c>
      <c r="B18" s="17" t="s">
        <v>33</v>
      </c>
      <c r="C18" s="65">
        <v>200</v>
      </c>
      <c r="D18" s="14">
        <v>14.18</v>
      </c>
      <c r="E18" s="14">
        <v>15.92</v>
      </c>
      <c r="F18" s="14">
        <v>34.11</v>
      </c>
      <c r="G18" s="14">
        <v>334.4</v>
      </c>
      <c r="H18" s="11">
        <v>204</v>
      </c>
    </row>
    <row r="19" spans="1:8" s="5" customFormat="1" ht="30" customHeight="1">
      <c r="A19" s="98"/>
      <c r="B19" s="6" t="s">
        <v>112</v>
      </c>
      <c r="C19" s="65">
        <v>200</v>
      </c>
      <c r="D19" s="14">
        <v>7.0000000000000007E-2</v>
      </c>
      <c r="E19" s="14">
        <v>0.02</v>
      </c>
      <c r="F19" s="14">
        <v>0</v>
      </c>
      <c r="G19" s="14">
        <v>0.7</v>
      </c>
      <c r="H19" s="86">
        <v>376</v>
      </c>
    </row>
    <row r="20" spans="1:8" s="5" customFormat="1" ht="25.5">
      <c r="A20" s="98"/>
      <c r="B20" s="43" t="s">
        <v>64</v>
      </c>
      <c r="C20" s="68" t="s">
        <v>63</v>
      </c>
      <c r="D20" s="16">
        <v>1.42</v>
      </c>
      <c r="E20" s="16">
        <v>3.87</v>
      </c>
      <c r="F20" s="16">
        <v>28.83</v>
      </c>
      <c r="G20" s="16">
        <v>156.25</v>
      </c>
      <c r="H20" s="11">
        <v>2</v>
      </c>
    </row>
    <row r="21" spans="1:8" s="5" customFormat="1">
      <c r="A21" s="70"/>
      <c r="B21" s="15" t="s">
        <v>113</v>
      </c>
      <c r="C21" s="21">
        <v>100</v>
      </c>
      <c r="D21" s="16">
        <v>1.5</v>
      </c>
      <c r="E21" s="16">
        <v>0.5</v>
      </c>
      <c r="F21" s="16">
        <v>21</v>
      </c>
      <c r="G21" s="16">
        <v>96</v>
      </c>
      <c r="H21" s="86">
        <v>338</v>
      </c>
    </row>
    <row r="22" spans="1:8" s="8" customFormat="1" ht="14.25">
      <c r="A22" s="37" t="s">
        <v>14</v>
      </c>
      <c r="B22" s="7"/>
      <c r="C22" s="28">
        <v>560</v>
      </c>
      <c r="D22" s="29">
        <f t="shared" ref="D22:F22" si="0">D18+D19+D20+D21</f>
        <v>17.170000000000002</v>
      </c>
      <c r="E22" s="29">
        <f t="shared" si="0"/>
        <v>20.309999999999999</v>
      </c>
      <c r="F22" s="29">
        <f t="shared" si="0"/>
        <v>83.94</v>
      </c>
      <c r="G22" s="29">
        <f>G18+G19+G20+G21</f>
        <v>587.34999999999991</v>
      </c>
      <c r="H22" s="37"/>
    </row>
    <row r="23" spans="1:8" s="5" customFormat="1" ht="18" customHeight="1">
      <c r="A23" s="103"/>
      <c r="B23" s="104"/>
      <c r="C23" s="104"/>
      <c r="D23" s="104"/>
      <c r="E23" s="104"/>
      <c r="F23" s="104"/>
      <c r="G23" s="104"/>
      <c r="H23" s="105"/>
    </row>
    <row r="24" spans="1:8" s="5" customFormat="1" ht="25.5" customHeight="1">
      <c r="A24" s="97" t="s">
        <v>15</v>
      </c>
      <c r="B24" s="34" t="s">
        <v>82</v>
      </c>
      <c r="C24" s="44">
        <v>60</v>
      </c>
      <c r="D24" s="16">
        <v>1.42</v>
      </c>
      <c r="E24" s="16">
        <v>0.06</v>
      </c>
      <c r="F24" s="16">
        <v>13.72</v>
      </c>
      <c r="G24" s="16">
        <v>111.18</v>
      </c>
      <c r="H24" s="86">
        <v>75</v>
      </c>
    </row>
    <row r="25" spans="1:8" s="5" customFormat="1" ht="39">
      <c r="A25" s="98"/>
      <c r="B25" s="6" t="s">
        <v>59</v>
      </c>
      <c r="C25" s="13">
        <v>200</v>
      </c>
      <c r="D25" s="14">
        <v>5.86</v>
      </c>
      <c r="E25" s="14">
        <v>7.1</v>
      </c>
      <c r="F25" s="14">
        <v>13.44</v>
      </c>
      <c r="G25" s="14">
        <v>137.87</v>
      </c>
      <c r="H25" s="11">
        <v>87</v>
      </c>
    </row>
    <row r="26" spans="1:8" s="5" customFormat="1" ht="39.75" customHeight="1">
      <c r="A26" s="98"/>
      <c r="B26" s="15" t="s">
        <v>81</v>
      </c>
      <c r="C26" s="86">
        <v>240</v>
      </c>
      <c r="D26" s="86">
        <v>10.77</v>
      </c>
      <c r="E26" s="86">
        <v>9.74</v>
      </c>
      <c r="F26" s="86">
        <v>29.06</v>
      </c>
      <c r="G26" s="66">
        <v>260.06</v>
      </c>
      <c r="H26" s="11" t="s">
        <v>80</v>
      </c>
    </row>
    <row r="27" spans="1:8" s="5" customFormat="1" ht="26.25" customHeight="1">
      <c r="A27" s="98"/>
      <c r="B27" s="12" t="s">
        <v>83</v>
      </c>
      <c r="C27" s="13">
        <v>200</v>
      </c>
      <c r="D27" s="14">
        <v>0.45</v>
      </c>
      <c r="E27" s="14">
        <v>0.1</v>
      </c>
      <c r="F27" s="14">
        <v>25.1</v>
      </c>
      <c r="G27" s="14">
        <v>141.19999999999999</v>
      </c>
      <c r="H27" s="86">
        <v>346</v>
      </c>
    </row>
    <row r="28" spans="1:8" s="5" customFormat="1">
      <c r="A28" s="98"/>
      <c r="B28" s="17" t="s">
        <v>11</v>
      </c>
      <c r="C28" s="18">
        <v>20</v>
      </c>
      <c r="D28" s="19">
        <v>1.39</v>
      </c>
      <c r="E28" s="19">
        <v>0.22</v>
      </c>
      <c r="F28" s="19">
        <v>9.1999999999999993</v>
      </c>
      <c r="G28" s="19">
        <v>47.8</v>
      </c>
      <c r="H28" s="11" t="s">
        <v>10</v>
      </c>
    </row>
    <row r="29" spans="1:8" s="5" customFormat="1" ht="25.5">
      <c r="A29" s="99"/>
      <c r="B29" s="20" t="s">
        <v>16</v>
      </c>
      <c r="C29" s="21">
        <v>50</v>
      </c>
      <c r="D29" s="22">
        <v>3.25</v>
      </c>
      <c r="E29" s="22">
        <v>0.55000000000000004</v>
      </c>
      <c r="F29" s="22">
        <v>23.05</v>
      </c>
      <c r="G29" s="22">
        <v>114.95</v>
      </c>
      <c r="H29" s="11" t="s">
        <v>10</v>
      </c>
    </row>
    <row r="30" spans="1:8" s="5" customFormat="1">
      <c r="A30" s="37" t="s">
        <v>17</v>
      </c>
      <c r="B30" s="7"/>
      <c r="C30" s="28">
        <f t="shared" ref="C30:F30" si="1">C24+C25+C26+C27+C28+C29</f>
        <v>770</v>
      </c>
      <c r="D30" s="29">
        <f t="shared" si="1"/>
        <v>23.14</v>
      </c>
      <c r="E30" s="29">
        <f t="shared" si="1"/>
        <v>17.77</v>
      </c>
      <c r="F30" s="29">
        <f t="shared" si="1"/>
        <v>113.57</v>
      </c>
      <c r="G30" s="29">
        <f>G24+G25+G26+G27+G28+G29</f>
        <v>813.06</v>
      </c>
      <c r="H30" s="11"/>
    </row>
  </sheetData>
  <mergeCells count="11">
    <mergeCell ref="A10:H10"/>
    <mergeCell ref="A11:H11"/>
    <mergeCell ref="A18:A20"/>
    <mergeCell ref="A23:H23"/>
    <mergeCell ref="A24:A29"/>
    <mergeCell ref="A17:H17"/>
    <mergeCell ref="A13:H13"/>
    <mergeCell ref="A15:A16"/>
    <mergeCell ref="B15:B16"/>
    <mergeCell ref="C15:C16"/>
    <mergeCell ref="D15:F1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J33"/>
  <sheetViews>
    <sheetView topLeftCell="A16" workbookViewId="0">
      <selection activeCell="K32" sqref="K32"/>
    </sheetView>
  </sheetViews>
  <sheetFormatPr defaultRowHeight="15"/>
  <cols>
    <col min="1" max="1" width="14.7109375" style="51" customWidth="1"/>
    <col min="2" max="2" width="17.7109375" style="31" customWidth="1"/>
    <col min="3" max="5" width="6.7109375" style="51" customWidth="1"/>
    <col min="6" max="6" width="8.7109375" style="51" customWidth="1"/>
    <col min="7" max="7" width="14.7109375" style="51" customWidth="1"/>
    <col min="8" max="8" width="9.7109375" style="51" customWidth="1"/>
  </cols>
  <sheetData>
    <row r="1" spans="1:10" ht="15.75">
      <c r="A1" s="87" t="s">
        <v>96</v>
      </c>
      <c r="B1" s="88"/>
      <c r="C1" s="1"/>
      <c r="D1" s="1"/>
      <c r="E1"/>
      <c r="F1"/>
      <c r="G1"/>
      <c r="H1" s="31"/>
    </row>
    <row r="2" spans="1:10" ht="15.75">
      <c r="A2" s="89" t="s">
        <v>97</v>
      </c>
      <c r="B2" s="89"/>
      <c r="C2" s="89"/>
      <c r="D2" s="89"/>
      <c r="E2"/>
      <c r="F2"/>
      <c r="G2" s="90"/>
      <c r="H2" s="31"/>
    </row>
    <row r="3" spans="1:10" ht="15.75">
      <c r="A3" s="89"/>
      <c r="B3" s="89"/>
      <c r="C3" s="89"/>
      <c r="D3" s="89"/>
      <c r="E3"/>
      <c r="F3"/>
      <c r="G3" s="90"/>
      <c r="H3" s="31"/>
    </row>
    <row r="4" spans="1:10" ht="15.75">
      <c r="A4" s="91"/>
      <c r="B4" s="91"/>
      <c r="C4" s="91"/>
      <c r="D4" s="91"/>
      <c r="E4"/>
      <c r="F4"/>
      <c r="G4"/>
      <c r="H4" s="31"/>
    </row>
    <row r="5" spans="1:10">
      <c r="A5" s="8" t="s">
        <v>96</v>
      </c>
      <c r="B5" s="90"/>
      <c r="C5"/>
      <c r="D5"/>
      <c r="E5"/>
      <c r="F5"/>
      <c r="G5"/>
      <c r="H5" s="31"/>
    </row>
    <row r="6" spans="1:10" ht="15.75">
      <c r="A6" s="89" t="s">
        <v>98</v>
      </c>
      <c r="B6" s="89"/>
      <c r="C6" s="89"/>
      <c r="D6" s="89"/>
      <c r="H6" s="31"/>
    </row>
    <row r="10" spans="1:10" ht="15.75">
      <c r="A10" s="92" t="s">
        <v>0</v>
      </c>
      <c r="B10" s="92"/>
      <c r="C10" s="92"/>
      <c r="D10" s="92"/>
      <c r="E10" s="92"/>
      <c r="F10" s="92"/>
      <c r="G10" s="92"/>
      <c r="H10" s="92"/>
    </row>
    <row r="11" spans="1:10" ht="15.75">
      <c r="A11" s="93" t="s">
        <v>100</v>
      </c>
      <c r="B11" s="93"/>
      <c r="C11" s="93"/>
      <c r="D11" s="93"/>
      <c r="E11" s="93"/>
      <c r="F11" s="93"/>
      <c r="G11" s="93"/>
      <c r="H11" s="93"/>
    </row>
    <row r="13" spans="1:10" ht="15.75">
      <c r="A13" s="100" t="s">
        <v>85</v>
      </c>
      <c r="B13" s="100"/>
      <c r="C13" s="100"/>
      <c r="D13" s="100"/>
      <c r="E13" s="100"/>
      <c r="F13" s="100"/>
      <c r="G13" s="100"/>
      <c r="H13" s="100"/>
    </row>
    <row r="14" spans="1:10">
      <c r="A14" s="41"/>
      <c r="B14" s="41"/>
      <c r="C14" s="41"/>
      <c r="D14" s="41"/>
      <c r="E14" s="41"/>
      <c r="F14" s="41"/>
      <c r="G14" s="41"/>
      <c r="H14" s="41"/>
    </row>
    <row r="15" spans="1:10" s="5" customFormat="1" ht="31.5" customHeight="1">
      <c r="A15" s="101" t="s">
        <v>1</v>
      </c>
      <c r="B15" s="101" t="s">
        <v>2</v>
      </c>
      <c r="C15" s="101" t="s">
        <v>3</v>
      </c>
      <c r="D15" s="101" t="s">
        <v>4</v>
      </c>
      <c r="E15" s="101"/>
      <c r="F15" s="101"/>
      <c r="G15" s="74" t="s">
        <v>5</v>
      </c>
      <c r="H15" s="74" t="s">
        <v>6</v>
      </c>
      <c r="I15" s="4"/>
      <c r="J15" s="4"/>
    </row>
    <row r="16" spans="1:10" s="5" customFormat="1">
      <c r="A16" s="101"/>
      <c r="B16" s="101"/>
      <c r="C16" s="101"/>
      <c r="D16" s="32" t="s">
        <v>7</v>
      </c>
      <c r="E16" s="32" t="s">
        <v>8</v>
      </c>
      <c r="F16" s="32" t="s">
        <v>9</v>
      </c>
      <c r="G16" s="33"/>
      <c r="H16" s="33"/>
    </row>
    <row r="17" spans="1:10" s="5" customFormat="1" ht="30" customHeight="1">
      <c r="A17" s="94" t="s">
        <v>76</v>
      </c>
      <c r="B17" s="95"/>
      <c r="C17" s="95"/>
      <c r="D17" s="95"/>
      <c r="E17" s="95"/>
      <c r="F17" s="95"/>
      <c r="G17" s="95"/>
      <c r="H17" s="96"/>
    </row>
    <row r="18" spans="1:10" s="5" customFormat="1" ht="30" customHeight="1">
      <c r="A18" s="97" t="s">
        <v>12</v>
      </c>
      <c r="B18" s="17" t="s">
        <v>33</v>
      </c>
      <c r="C18" s="65">
        <v>200</v>
      </c>
      <c r="D18" s="14">
        <v>14.18</v>
      </c>
      <c r="E18" s="14">
        <v>15.92</v>
      </c>
      <c r="F18" s="14">
        <v>34.11</v>
      </c>
      <c r="G18" s="14">
        <v>334.4</v>
      </c>
      <c r="H18" s="11">
        <v>204</v>
      </c>
    </row>
    <row r="19" spans="1:10" s="5" customFormat="1" ht="30" customHeight="1">
      <c r="A19" s="98"/>
      <c r="B19" s="6" t="s">
        <v>112</v>
      </c>
      <c r="C19" s="65">
        <v>200</v>
      </c>
      <c r="D19" s="14">
        <v>7.0000000000000007E-2</v>
      </c>
      <c r="E19" s="14">
        <v>0.02</v>
      </c>
      <c r="F19" s="14">
        <v>0</v>
      </c>
      <c r="G19" s="14">
        <v>0.7</v>
      </c>
      <c r="H19" s="86">
        <v>376</v>
      </c>
    </row>
    <row r="20" spans="1:10" s="5" customFormat="1" ht="25.5">
      <c r="A20" s="98"/>
      <c r="B20" s="43" t="s">
        <v>64</v>
      </c>
      <c r="C20" s="68" t="s">
        <v>114</v>
      </c>
      <c r="D20" s="16">
        <v>4.2</v>
      </c>
      <c r="E20" s="16">
        <v>4.3099999999999996</v>
      </c>
      <c r="F20" s="16">
        <v>47.23</v>
      </c>
      <c r="G20" s="16">
        <v>251.85</v>
      </c>
      <c r="H20" s="11">
        <v>2</v>
      </c>
      <c r="J20" s="5" t="s">
        <v>86</v>
      </c>
    </row>
    <row r="21" spans="1:10" s="5" customFormat="1">
      <c r="A21" s="73"/>
      <c r="B21" s="15" t="s">
        <v>113</v>
      </c>
      <c r="C21" s="21">
        <v>100</v>
      </c>
      <c r="D21" s="16">
        <v>1.5</v>
      </c>
      <c r="E21" s="16">
        <v>0.5</v>
      </c>
      <c r="F21" s="16">
        <v>21</v>
      </c>
      <c r="G21" s="16">
        <v>96</v>
      </c>
      <c r="H21" s="86">
        <v>338</v>
      </c>
    </row>
    <row r="22" spans="1:10" s="8" customFormat="1" ht="14.25">
      <c r="A22" s="37" t="s">
        <v>14</v>
      </c>
      <c r="B22" s="7"/>
      <c r="C22" s="28">
        <v>600</v>
      </c>
      <c r="D22" s="29">
        <f t="shared" ref="D22:F22" si="0">D18+D19+D20+D21</f>
        <v>19.95</v>
      </c>
      <c r="E22" s="29">
        <f t="shared" si="0"/>
        <v>20.75</v>
      </c>
      <c r="F22" s="29">
        <f t="shared" si="0"/>
        <v>102.34</v>
      </c>
      <c r="G22" s="29">
        <f>G18+G19+G20+G21</f>
        <v>682.94999999999993</v>
      </c>
      <c r="H22" s="37"/>
    </row>
    <row r="23" spans="1:10" s="5" customFormat="1" ht="18" customHeight="1">
      <c r="A23" s="103"/>
      <c r="B23" s="104"/>
      <c r="C23" s="104"/>
      <c r="D23" s="104"/>
      <c r="E23" s="104"/>
      <c r="F23" s="104"/>
      <c r="G23" s="104"/>
      <c r="H23" s="105"/>
    </row>
    <row r="24" spans="1:10" s="5" customFormat="1" ht="25.5" customHeight="1">
      <c r="A24" s="97" t="s">
        <v>15</v>
      </c>
      <c r="B24" s="34" t="s">
        <v>82</v>
      </c>
      <c r="C24" s="44">
        <v>100</v>
      </c>
      <c r="D24" s="16">
        <v>2.37</v>
      </c>
      <c r="E24" s="16">
        <v>0.1</v>
      </c>
      <c r="F24" s="16">
        <v>22.87</v>
      </c>
      <c r="G24" s="16">
        <v>185.3</v>
      </c>
      <c r="H24" s="86">
        <v>75</v>
      </c>
    </row>
    <row r="25" spans="1:10" s="5" customFormat="1" ht="39">
      <c r="A25" s="98"/>
      <c r="B25" s="6" t="s">
        <v>59</v>
      </c>
      <c r="C25" s="13">
        <v>250</v>
      </c>
      <c r="D25" s="14">
        <v>7.33</v>
      </c>
      <c r="E25" s="14">
        <v>8.8800000000000008</v>
      </c>
      <c r="F25" s="14">
        <v>16.8</v>
      </c>
      <c r="G25" s="14">
        <v>172.34</v>
      </c>
      <c r="H25" s="11">
        <v>87</v>
      </c>
    </row>
    <row r="26" spans="1:10" s="5" customFormat="1" ht="39.75" customHeight="1">
      <c r="A26" s="98"/>
      <c r="B26" s="15" t="s">
        <v>81</v>
      </c>
      <c r="C26" s="86">
        <v>280</v>
      </c>
      <c r="D26" s="66">
        <f>'[1]нед.2 д.7 '!D26/240*280</f>
        <v>1.9016666666666666</v>
      </c>
      <c r="E26" s="66">
        <f>'[1]нед.2 д.7 '!E26/240*280</f>
        <v>0.32666666666666672</v>
      </c>
      <c r="F26" s="66">
        <f>'[1]нед.2 д.7 '!F26/240*280</f>
        <v>13.451666666666666</v>
      </c>
      <c r="G26" s="66">
        <v>294.39999999999998</v>
      </c>
      <c r="H26" s="11" t="s">
        <v>80</v>
      </c>
    </row>
    <row r="27" spans="1:10" s="5" customFormat="1" ht="26.25" customHeight="1">
      <c r="A27" s="98"/>
      <c r="B27" s="12" t="s">
        <v>83</v>
      </c>
      <c r="C27" s="13">
        <v>200</v>
      </c>
      <c r="D27" s="14">
        <v>0.45</v>
      </c>
      <c r="E27" s="14">
        <v>0.1</v>
      </c>
      <c r="F27" s="14">
        <v>25.1</v>
      </c>
      <c r="G27" s="14">
        <v>141.19999999999999</v>
      </c>
      <c r="H27" s="86">
        <v>346</v>
      </c>
    </row>
    <row r="28" spans="1:10" s="5" customFormat="1">
      <c r="A28" s="98"/>
      <c r="B28" s="17" t="s">
        <v>11</v>
      </c>
      <c r="C28" s="18">
        <v>20</v>
      </c>
      <c r="D28" s="19">
        <v>1.39</v>
      </c>
      <c r="E28" s="19">
        <v>0.22</v>
      </c>
      <c r="F28" s="19">
        <v>9.1999999999999993</v>
      </c>
      <c r="G28" s="19">
        <v>47.8</v>
      </c>
      <c r="H28" s="11" t="s">
        <v>10</v>
      </c>
    </row>
    <row r="29" spans="1:10" s="5" customFormat="1" ht="25.5">
      <c r="A29" s="99"/>
      <c r="B29" s="20" t="s">
        <v>16</v>
      </c>
      <c r="C29" s="21">
        <v>50</v>
      </c>
      <c r="D29" s="22">
        <v>3.25</v>
      </c>
      <c r="E29" s="22">
        <v>0.55000000000000004</v>
      </c>
      <c r="F29" s="22">
        <v>23.05</v>
      </c>
      <c r="G29" s="22">
        <v>114.95</v>
      </c>
      <c r="H29" s="11" t="s">
        <v>10</v>
      </c>
    </row>
    <row r="30" spans="1:10" s="5" customFormat="1">
      <c r="A30" s="37" t="s">
        <v>17</v>
      </c>
      <c r="B30" s="7"/>
      <c r="C30" s="28">
        <f t="shared" ref="C30:F30" si="1">C24+C25+C26+C27+C28+C29</f>
        <v>900</v>
      </c>
      <c r="D30" s="29">
        <f t="shared" si="1"/>
        <v>16.691666666666666</v>
      </c>
      <c r="E30" s="29">
        <f t="shared" si="1"/>
        <v>10.176666666666668</v>
      </c>
      <c r="F30" s="29">
        <f t="shared" si="1"/>
        <v>110.47166666666666</v>
      </c>
      <c r="G30" s="29">
        <f>G24+G25+G26+G27+G28+G29</f>
        <v>955.99</v>
      </c>
      <c r="H30" s="11"/>
    </row>
    <row r="31" spans="1:10" s="5" customFormat="1">
      <c r="A31" s="63"/>
      <c r="B31" s="64"/>
      <c r="C31" s="63"/>
      <c r="D31" s="63"/>
      <c r="E31" s="63"/>
      <c r="F31" s="63"/>
      <c r="G31" s="63"/>
      <c r="H31" s="63"/>
    </row>
    <row r="32" spans="1:10" s="5" customFormat="1">
      <c r="A32" s="63"/>
      <c r="B32" s="64"/>
      <c r="C32" s="63"/>
      <c r="D32" s="63"/>
      <c r="E32" s="63"/>
      <c r="F32" s="63"/>
      <c r="G32" s="63"/>
      <c r="H32" s="63"/>
    </row>
    <row r="33" spans="1:8" s="5" customFormat="1">
      <c r="A33" s="63"/>
      <c r="B33" s="64"/>
      <c r="C33" s="63"/>
      <c r="D33" s="63"/>
      <c r="E33" s="63"/>
      <c r="F33" s="63"/>
      <c r="G33" s="63"/>
      <c r="H33" s="63"/>
    </row>
  </sheetData>
  <mergeCells count="11">
    <mergeCell ref="A24:A29"/>
    <mergeCell ref="A10:H10"/>
    <mergeCell ref="A11:H11"/>
    <mergeCell ref="A17:H17"/>
    <mergeCell ref="A18:A20"/>
    <mergeCell ref="A23:H23"/>
    <mergeCell ref="A13:H13"/>
    <mergeCell ref="A15:A16"/>
    <mergeCell ref="B15:B16"/>
    <mergeCell ref="C15:C16"/>
    <mergeCell ref="D15:F1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H43"/>
  <sheetViews>
    <sheetView topLeftCell="A19" workbookViewId="0">
      <selection activeCell="K33" sqref="K33"/>
    </sheetView>
  </sheetViews>
  <sheetFormatPr defaultRowHeight="15"/>
  <cols>
    <col min="1" max="1" width="14.7109375" style="51" customWidth="1"/>
    <col min="2" max="2" width="17.7109375" style="31" customWidth="1"/>
    <col min="3" max="5" width="6.7109375" style="51" customWidth="1"/>
    <col min="6" max="6" width="8.7109375" style="51" customWidth="1"/>
    <col min="7" max="7" width="14.7109375" style="51" customWidth="1"/>
    <col min="8" max="8" width="9.7109375" style="51" customWidth="1"/>
  </cols>
  <sheetData>
    <row r="1" spans="1:8" ht="15.75">
      <c r="A1" s="87" t="s">
        <v>96</v>
      </c>
      <c r="B1" s="88"/>
      <c r="C1" s="1"/>
      <c r="D1" s="1"/>
      <c r="E1"/>
      <c r="F1"/>
      <c r="G1"/>
      <c r="H1" s="31"/>
    </row>
    <row r="2" spans="1:8" ht="15.75">
      <c r="A2" s="89" t="s">
        <v>97</v>
      </c>
      <c r="B2" s="89"/>
      <c r="C2" s="89"/>
      <c r="D2" s="89"/>
      <c r="E2"/>
      <c r="F2"/>
      <c r="G2" s="90"/>
      <c r="H2" s="31"/>
    </row>
    <row r="3" spans="1:8" ht="15.75">
      <c r="A3" s="89"/>
      <c r="B3" s="89"/>
      <c r="C3" s="89"/>
      <c r="D3" s="89"/>
      <c r="E3"/>
      <c r="F3"/>
      <c r="G3" s="90"/>
      <c r="H3" s="31"/>
    </row>
    <row r="4" spans="1:8" ht="15.75">
      <c r="A4" s="91"/>
      <c r="B4" s="91"/>
      <c r="C4" s="91"/>
      <c r="D4" s="91"/>
      <c r="E4"/>
      <c r="F4"/>
      <c r="G4"/>
      <c r="H4" s="31"/>
    </row>
    <row r="5" spans="1:8">
      <c r="A5" s="8" t="s">
        <v>96</v>
      </c>
      <c r="B5" s="90"/>
      <c r="C5"/>
      <c r="D5"/>
      <c r="E5"/>
      <c r="F5"/>
      <c r="G5"/>
      <c r="H5" s="31"/>
    </row>
    <row r="6" spans="1:8" ht="15.75">
      <c r="A6" s="89" t="s">
        <v>98</v>
      </c>
      <c r="B6" s="89"/>
      <c r="C6" s="89"/>
      <c r="D6" s="89"/>
      <c r="H6" s="31"/>
    </row>
    <row r="10" spans="1:8" ht="15.75">
      <c r="A10" s="92" t="s">
        <v>0</v>
      </c>
      <c r="B10" s="92"/>
      <c r="C10" s="92"/>
      <c r="D10" s="92"/>
      <c r="E10" s="92"/>
      <c r="F10" s="92"/>
      <c r="G10" s="92"/>
      <c r="H10" s="92"/>
    </row>
    <row r="11" spans="1:8" ht="15.75">
      <c r="A11" s="93" t="s">
        <v>101</v>
      </c>
      <c r="B11" s="93"/>
      <c r="C11" s="93"/>
      <c r="D11" s="93"/>
      <c r="E11" s="93"/>
      <c r="F11" s="93"/>
      <c r="G11" s="93"/>
      <c r="H11" s="93"/>
    </row>
    <row r="13" spans="1:8" s="1" customFormat="1" ht="15.75">
      <c r="A13" s="102" t="s">
        <v>18</v>
      </c>
      <c r="B13" s="102"/>
      <c r="C13" s="102"/>
      <c r="D13" s="102"/>
      <c r="E13" s="102"/>
      <c r="F13" s="102"/>
      <c r="G13" s="102"/>
      <c r="H13" s="102"/>
    </row>
    <row r="14" spans="1:8" s="1" customFormat="1" ht="15.75">
      <c r="A14" s="41"/>
      <c r="B14" s="41"/>
      <c r="C14" s="41"/>
      <c r="D14" s="41"/>
      <c r="E14" s="41"/>
      <c r="F14" s="41"/>
      <c r="G14" s="41"/>
      <c r="H14" s="41"/>
    </row>
    <row r="15" spans="1:8" s="5" customFormat="1" ht="31.5" customHeight="1">
      <c r="A15" s="101" t="s">
        <v>1</v>
      </c>
      <c r="B15" s="101" t="s">
        <v>2</v>
      </c>
      <c r="C15" s="101" t="s">
        <v>3</v>
      </c>
      <c r="D15" s="101" t="s">
        <v>4</v>
      </c>
      <c r="E15" s="101"/>
      <c r="F15" s="101"/>
      <c r="G15" s="72" t="s">
        <v>5</v>
      </c>
      <c r="H15" s="72" t="s">
        <v>6</v>
      </c>
    </row>
    <row r="16" spans="1:8" s="5" customFormat="1">
      <c r="A16" s="101"/>
      <c r="B16" s="101"/>
      <c r="C16" s="101"/>
      <c r="D16" s="32" t="s">
        <v>7</v>
      </c>
      <c r="E16" s="32" t="s">
        <v>8</v>
      </c>
      <c r="F16" s="32" t="s">
        <v>9</v>
      </c>
      <c r="G16" s="33"/>
      <c r="H16" s="33"/>
    </row>
    <row r="17" spans="1:8" s="5" customFormat="1" ht="30" customHeight="1">
      <c r="A17" s="94" t="s">
        <v>67</v>
      </c>
      <c r="B17" s="95"/>
      <c r="C17" s="95"/>
      <c r="D17" s="95"/>
      <c r="E17" s="95"/>
      <c r="F17" s="95"/>
      <c r="G17" s="95"/>
      <c r="H17" s="96"/>
    </row>
    <row r="18" spans="1:8" s="5" customFormat="1" ht="39">
      <c r="A18" s="97" t="s">
        <v>12</v>
      </c>
      <c r="B18" s="6" t="s">
        <v>115</v>
      </c>
      <c r="C18" s="11">
        <v>200</v>
      </c>
      <c r="D18" s="11">
        <v>7.45</v>
      </c>
      <c r="E18" s="11">
        <v>12.21</v>
      </c>
      <c r="F18" s="11">
        <v>32.64</v>
      </c>
      <c r="G18" s="11">
        <v>271.43</v>
      </c>
      <c r="H18" s="11">
        <v>182</v>
      </c>
    </row>
    <row r="19" spans="1:8" s="5" customFormat="1">
      <c r="A19" s="98"/>
      <c r="B19" s="34" t="s">
        <v>11</v>
      </c>
      <c r="C19" s="35">
        <v>60</v>
      </c>
      <c r="D19" s="26">
        <v>4.1900000000000004</v>
      </c>
      <c r="E19" s="26">
        <v>0.66</v>
      </c>
      <c r="F19" s="26">
        <v>27.6</v>
      </c>
      <c r="G19" s="26">
        <v>143.4</v>
      </c>
      <c r="H19" s="36" t="s">
        <v>10</v>
      </c>
    </row>
    <row r="20" spans="1:8" s="5" customFormat="1" ht="26.25">
      <c r="A20" s="98"/>
      <c r="B20" s="6" t="s">
        <v>13</v>
      </c>
      <c r="C20" s="18">
        <v>10</v>
      </c>
      <c r="D20" s="14">
        <v>0.06</v>
      </c>
      <c r="E20" s="14">
        <v>8.25</v>
      </c>
      <c r="F20" s="14">
        <v>0.08</v>
      </c>
      <c r="G20" s="14">
        <v>75</v>
      </c>
      <c r="H20" s="86">
        <v>14</v>
      </c>
    </row>
    <row r="21" spans="1:8" s="5" customFormat="1">
      <c r="A21" s="98"/>
      <c r="B21" s="6" t="s">
        <v>19</v>
      </c>
      <c r="C21" s="11">
        <v>30</v>
      </c>
      <c r="D21" s="16">
        <v>6.96</v>
      </c>
      <c r="E21" s="16">
        <v>8.86</v>
      </c>
      <c r="F21" s="16">
        <v>0</v>
      </c>
      <c r="G21" s="16">
        <v>108</v>
      </c>
      <c r="H21" s="11">
        <v>15</v>
      </c>
    </row>
    <row r="22" spans="1:8" s="5" customFormat="1" ht="26.25">
      <c r="A22" s="98"/>
      <c r="B22" s="6" t="s">
        <v>116</v>
      </c>
      <c r="C22" s="65">
        <v>200</v>
      </c>
      <c r="D22" s="14">
        <v>7.0000000000000007E-2</v>
      </c>
      <c r="E22" s="14">
        <v>0.02</v>
      </c>
      <c r="F22" s="14">
        <v>0</v>
      </c>
      <c r="G22" s="14">
        <v>0.7</v>
      </c>
      <c r="H22" s="11">
        <v>376</v>
      </c>
    </row>
    <row r="23" spans="1:8" s="8" customFormat="1" ht="14.25">
      <c r="A23" s="37" t="s">
        <v>14</v>
      </c>
      <c r="B23" s="7"/>
      <c r="C23" s="28">
        <f t="shared" ref="C23:F23" si="0">C18+C19+C20+C21+C22</f>
        <v>500</v>
      </c>
      <c r="D23" s="29">
        <f t="shared" si="0"/>
        <v>18.73</v>
      </c>
      <c r="E23" s="29">
        <f t="shared" si="0"/>
        <v>30</v>
      </c>
      <c r="F23" s="29">
        <f t="shared" si="0"/>
        <v>60.32</v>
      </c>
      <c r="G23" s="29">
        <f>G18+G19+G20+G21+G22</f>
        <v>598.53000000000009</v>
      </c>
      <c r="H23" s="30"/>
    </row>
    <row r="24" spans="1:8" s="5" customFormat="1">
      <c r="A24" s="37"/>
      <c r="B24" s="6"/>
      <c r="C24" s="33"/>
      <c r="D24" s="33"/>
      <c r="E24" s="33"/>
      <c r="F24" s="33"/>
      <c r="G24" s="33"/>
      <c r="H24" s="33"/>
    </row>
    <row r="25" spans="1:8" s="42" customFormat="1" ht="26.25" customHeight="1">
      <c r="A25" s="97" t="s">
        <v>15</v>
      </c>
      <c r="B25" s="17" t="s">
        <v>50</v>
      </c>
      <c r="C25" s="13">
        <v>60</v>
      </c>
      <c r="D25" s="14">
        <v>1.02</v>
      </c>
      <c r="E25" s="14">
        <v>3</v>
      </c>
      <c r="F25" s="14">
        <v>6.07</v>
      </c>
      <c r="G25" s="14">
        <v>52.42</v>
      </c>
      <c r="H25" s="86">
        <v>47</v>
      </c>
    </row>
    <row r="26" spans="1:8" s="5" customFormat="1" ht="41.25" customHeight="1">
      <c r="A26" s="98"/>
      <c r="B26" s="17" t="s">
        <v>68</v>
      </c>
      <c r="C26" s="44">
        <v>200</v>
      </c>
      <c r="D26" s="16">
        <v>4.88</v>
      </c>
      <c r="E26" s="16">
        <v>7.22</v>
      </c>
      <c r="F26" s="16">
        <v>9.01</v>
      </c>
      <c r="G26" s="16">
        <v>127.71</v>
      </c>
      <c r="H26" s="18">
        <v>82</v>
      </c>
    </row>
    <row r="27" spans="1:8" s="5" customFormat="1" ht="28.5" customHeight="1">
      <c r="A27" s="98"/>
      <c r="B27" s="6" t="s">
        <v>37</v>
      </c>
      <c r="C27" s="86">
        <v>240</v>
      </c>
      <c r="D27" s="86">
        <v>14.28</v>
      </c>
      <c r="E27" s="86">
        <v>21.77</v>
      </c>
      <c r="F27" s="86">
        <v>30.79</v>
      </c>
      <c r="G27" s="86">
        <v>387.72</v>
      </c>
      <c r="H27" s="86">
        <v>259</v>
      </c>
    </row>
    <row r="28" spans="1:8" s="5" customFormat="1" ht="27.75" customHeight="1">
      <c r="A28" s="98"/>
      <c r="B28" s="12" t="s">
        <v>62</v>
      </c>
      <c r="C28" s="13">
        <v>200</v>
      </c>
      <c r="D28" s="14">
        <v>0.16</v>
      </c>
      <c r="E28" s="14">
        <v>0.16</v>
      </c>
      <c r="F28" s="14">
        <v>27.88</v>
      </c>
      <c r="G28" s="14">
        <v>114.6</v>
      </c>
      <c r="H28" s="86">
        <v>389</v>
      </c>
    </row>
    <row r="29" spans="1:8" s="5" customFormat="1">
      <c r="A29" s="98"/>
      <c r="B29" s="17" t="s">
        <v>11</v>
      </c>
      <c r="C29" s="18">
        <v>20</v>
      </c>
      <c r="D29" s="19">
        <v>1.39</v>
      </c>
      <c r="E29" s="19">
        <v>0.22</v>
      </c>
      <c r="F29" s="19">
        <v>9.1999999999999993</v>
      </c>
      <c r="G29" s="19">
        <v>47.8</v>
      </c>
      <c r="H29" s="11" t="s">
        <v>10</v>
      </c>
    </row>
    <row r="30" spans="1:8" s="5" customFormat="1" ht="25.5">
      <c r="A30" s="98"/>
      <c r="B30" s="43" t="s">
        <v>16</v>
      </c>
      <c r="C30" s="44">
        <v>40</v>
      </c>
      <c r="D30" s="16">
        <v>2.6</v>
      </c>
      <c r="E30" s="16">
        <v>0.44</v>
      </c>
      <c r="F30" s="16">
        <v>18.440000000000001</v>
      </c>
      <c r="G30" s="16">
        <v>91.96</v>
      </c>
      <c r="H30" s="11" t="s">
        <v>10</v>
      </c>
    </row>
    <row r="31" spans="1:8" s="5" customFormat="1">
      <c r="A31" s="7" t="s">
        <v>17</v>
      </c>
      <c r="B31" s="6"/>
      <c r="C31" s="23">
        <f t="shared" ref="C31:F31" si="1">C26+C27+C29+C30+C25+C28</f>
        <v>760</v>
      </c>
      <c r="D31" s="24">
        <f t="shared" si="1"/>
        <v>24.330000000000002</v>
      </c>
      <c r="E31" s="24">
        <f t="shared" si="1"/>
        <v>32.809999999999995</v>
      </c>
      <c r="F31" s="24">
        <f t="shared" si="1"/>
        <v>101.38999999999999</v>
      </c>
      <c r="G31" s="24">
        <f>G26+G27+G29+G30+G25+G28</f>
        <v>822.21</v>
      </c>
      <c r="H31" s="6"/>
    </row>
    <row r="32" spans="1:8">
      <c r="A32" s="46"/>
      <c r="B32" s="47"/>
      <c r="C32" s="48"/>
      <c r="D32" s="49"/>
      <c r="E32" s="49"/>
      <c r="F32" s="49"/>
      <c r="G32" s="49"/>
      <c r="H32" s="50"/>
    </row>
    <row r="33" spans="1:8">
      <c r="A33" s="46"/>
      <c r="B33" s="47"/>
      <c r="C33" s="48"/>
      <c r="D33" s="49"/>
      <c r="E33" s="49"/>
      <c r="F33" s="49"/>
      <c r="G33" s="49"/>
      <c r="H33" s="50"/>
    </row>
    <row r="35" spans="1:8">
      <c r="B35" s="52"/>
      <c r="C35" s="53"/>
      <c r="D35" s="54"/>
      <c r="E35" s="54"/>
      <c r="F35" s="54"/>
      <c r="G35" s="54"/>
      <c r="H35" s="55"/>
    </row>
    <row r="36" spans="1:8">
      <c r="B36" s="56"/>
      <c r="C36" s="57"/>
      <c r="D36" s="57"/>
      <c r="E36" s="57"/>
      <c r="F36" s="57"/>
      <c r="G36" s="57"/>
      <c r="H36" s="57"/>
    </row>
    <row r="37" spans="1:8">
      <c r="B37" s="56"/>
      <c r="C37" s="57"/>
      <c r="D37" s="57"/>
      <c r="E37" s="57"/>
      <c r="F37" s="57"/>
      <c r="G37" s="57"/>
      <c r="H37" s="57"/>
    </row>
    <row r="38" spans="1:8">
      <c r="B38" s="56"/>
      <c r="C38" s="57"/>
      <c r="D38" s="57"/>
      <c r="E38" s="57"/>
      <c r="F38" s="57"/>
      <c r="G38" s="57"/>
      <c r="H38" s="57"/>
    </row>
    <row r="39" spans="1:8">
      <c r="B39" s="56"/>
      <c r="C39" s="57"/>
      <c r="D39" s="57"/>
      <c r="E39" s="57"/>
      <c r="F39" s="57"/>
      <c r="G39" s="57"/>
      <c r="H39" s="57"/>
    </row>
    <row r="40" spans="1:8">
      <c r="B40" s="56"/>
      <c r="C40" s="57"/>
      <c r="D40" s="57"/>
      <c r="E40" s="57"/>
      <c r="F40" s="57"/>
      <c r="G40" s="57"/>
      <c r="H40" s="57"/>
    </row>
    <row r="41" spans="1:8">
      <c r="B41" s="58"/>
      <c r="C41" s="59"/>
      <c r="D41" s="60"/>
      <c r="E41" s="60"/>
      <c r="F41" s="60"/>
      <c r="G41" s="60"/>
      <c r="H41" s="61"/>
    </row>
    <row r="42" spans="1:8">
      <c r="B42" s="56"/>
      <c r="C42" s="57"/>
      <c r="D42" s="57"/>
      <c r="E42" s="57"/>
      <c r="F42" s="57"/>
      <c r="G42" s="57"/>
      <c r="H42" s="57"/>
    </row>
    <row r="43" spans="1:8">
      <c r="B43" s="62"/>
      <c r="C43" s="59"/>
      <c r="D43" s="60"/>
      <c r="E43" s="60"/>
      <c r="F43" s="60"/>
      <c r="G43" s="60"/>
      <c r="H43" s="61"/>
    </row>
  </sheetData>
  <mergeCells count="10">
    <mergeCell ref="A10:H10"/>
    <mergeCell ref="A11:H11"/>
    <mergeCell ref="A18:A22"/>
    <mergeCell ref="A25:A30"/>
    <mergeCell ref="A17:H17"/>
    <mergeCell ref="A13:H13"/>
    <mergeCell ref="A15:A16"/>
    <mergeCell ref="B15:B16"/>
    <mergeCell ref="C15:C16"/>
    <mergeCell ref="D15:F1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J43"/>
  <sheetViews>
    <sheetView topLeftCell="A16" workbookViewId="0">
      <selection activeCell="K25" sqref="K25"/>
    </sheetView>
  </sheetViews>
  <sheetFormatPr defaultRowHeight="15"/>
  <cols>
    <col min="1" max="1" width="14.7109375" style="51" customWidth="1"/>
    <col min="2" max="2" width="17.7109375" style="31" customWidth="1"/>
    <col min="3" max="5" width="6.7109375" style="51" customWidth="1"/>
    <col min="6" max="6" width="8.7109375" style="51" customWidth="1"/>
    <col min="7" max="7" width="14.7109375" style="51" customWidth="1"/>
    <col min="8" max="8" width="9.7109375" style="51" customWidth="1"/>
  </cols>
  <sheetData>
    <row r="1" spans="1:10" ht="15.75">
      <c r="A1" s="87" t="s">
        <v>96</v>
      </c>
      <c r="B1" s="88"/>
      <c r="C1" s="1"/>
      <c r="D1" s="1"/>
      <c r="E1"/>
      <c r="F1"/>
      <c r="G1"/>
      <c r="H1" s="31"/>
    </row>
    <row r="2" spans="1:10" ht="15.75">
      <c r="A2" s="89" t="s">
        <v>97</v>
      </c>
      <c r="B2" s="89"/>
      <c r="C2" s="89"/>
      <c r="D2" s="89"/>
      <c r="E2"/>
      <c r="F2"/>
      <c r="G2" s="90"/>
      <c r="H2" s="31"/>
    </row>
    <row r="3" spans="1:10" ht="15.75">
      <c r="A3" s="89"/>
      <c r="B3" s="89"/>
      <c r="C3" s="89"/>
      <c r="D3" s="89"/>
      <c r="E3"/>
      <c r="F3"/>
      <c r="G3" s="90"/>
      <c r="H3" s="31"/>
    </row>
    <row r="4" spans="1:10" ht="15.75">
      <c r="A4" s="91"/>
      <c r="B4" s="91"/>
      <c r="C4" s="91"/>
      <c r="D4" s="91"/>
      <c r="E4"/>
      <c r="F4"/>
      <c r="G4"/>
      <c r="H4" s="31"/>
    </row>
    <row r="5" spans="1:10">
      <c r="A5" s="8" t="s">
        <v>96</v>
      </c>
      <c r="B5" s="90"/>
      <c r="C5"/>
      <c r="D5"/>
      <c r="E5"/>
      <c r="F5"/>
      <c r="G5"/>
      <c r="H5" s="31"/>
    </row>
    <row r="6" spans="1:10" ht="15.75">
      <c r="A6" s="89" t="s">
        <v>98</v>
      </c>
      <c r="B6" s="89"/>
      <c r="C6" s="89"/>
      <c r="D6" s="89"/>
      <c r="H6" s="31"/>
    </row>
    <row r="10" spans="1:10" ht="15.75">
      <c r="A10" s="92" t="s">
        <v>0</v>
      </c>
      <c r="B10" s="92"/>
      <c r="C10" s="92"/>
      <c r="D10" s="92"/>
      <c r="E10" s="92"/>
      <c r="F10" s="92"/>
      <c r="G10" s="92"/>
      <c r="H10" s="92"/>
    </row>
    <row r="11" spans="1:10" ht="15.75">
      <c r="A11" s="93" t="s">
        <v>101</v>
      </c>
      <c r="B11" s="93"/>
      <c r="C11" s="93"/>
      <c r="D11" s="93"/>
      <c r="E11" s="93"/>
      <c r="F11" s="93"/>
      <c r="G11" s="93"/>
      <c r="H11" s="93"/>
    </row>
    <row r="13" spans="1:10" s="1" customFormat="1" ht="15.75">
      <c r="A13" s="100" t="s">
        <v>85</v>
      </c>
      <c r="B13" s="100"/>
      <c r="C13" s="100"/>
      <c r="D13" s="100"/>
      <c r="E13" s="100"/>
      <c r="F13" s="100"/>
      <c r="G13" s="100"/>
      <c r="H13" s="100"/>
    </row>
    <row r="14" spans="1:10" s="1" customFormat="1" ht="15.75">
      <c r="A14" s="41"/>
      <c r="B14" s="41"/>
      <c r="C14" s="41"/>
      <c r="D14" s="41"/>
      <c r="E14" s="41"/>
      <c r="F14" s="41"/>
      <c r="G14" s="41"/>
      <c r="H14" s="41"/>
    </row>
    <row r="15" spans="1:10" s="5" customFormat="1" ht="31.5" customHeight="1">
      <c r="A15" s="101" t="s">
        <v>1</v>
      </c>
      <c r="B15" s="101" t="s">
        <v>2</v>
      </c>
      <c r="C15" s="101" t="s">
        <v>3</v>
      </c>
      <c r="D15" s="101" t="s">
        <v>4</v>
      </c>
      <c r="E15" s="101"/>
      <c r="F15" s="101"/>
      <c r="G15" s="74" t="s">
        <v>5</v>
      </c>
      <c r="H15" s="74" t="s">
        <v>6</v>
      </c>
      <c r="I15" s="4"/>
      <c r="J15" s="4"/>
    </row>
    <row r="16" spans="1:10" s="5" customFormat="1">
      <c r="A16" s="101"/>
      <c r="B16" s="101"/>
      <c r="C16" s="101"/>
      <c r="D16" s="32" t="s">
        <v>7</v>
      </c>
      <c r="E16" s="32" t="s">
        <v>8</v>
      </c>
      <c r="F16" s="32" t="s">
        <v>9</v>
      </c>
      <c r="G16" s="33"/>
      <c r="H16" s="33"/>
    </row>
    <row r="17" spans="1:8" s="5" customFormat="1" ht="30" customHeight="1">
      <c r="A17" s="94" t="s">
        <v>67</v>
      </c>
      <c r="B17" s="95"/>
      <c r="C17" s="95"/>
      <c r="D17" s="95"/>
      <c r="E17" s="95"/>
      <c r="F17" s="95"/>
      <c r="G17" s="95"/>
      <c r="H17" s="96"/>
    </row>
    <row r="18" spans="1:8" s="5" customFormat="1" ht="39">
      <c r="A18" s="97" t="s">
        <v>12</v>
      </c>
      <c r="B18" s="6" t="s">
        <v>115</v>
      </c>
      <c r="C18" s="11">
        <v>250</v>
      </c>
      <c r="D18" s="14">
        <v>9.31</v>
      </c>
      <c r="E18" s="14">
        <v>15.26</v>
      </c>
      <c r="F18" s="14">
        <v>40.799999999999997</v>
      </c>
      <c r="G18" s="14">
        <v>339.29</v>
      </c>
      <c r="H18" s="11">
        <v>182</v>
      </c>
    </row>
    <row r="19" spans="1:8" s="5" customFormat="1">
      <c r="A19" s="98"/>
      <c r="B19" s="34" t="s">
        <v>11</v>
      </c>
      <c r="C19" s="35">
        <v>70</v>
      </c>
      <c r="D19" s="26">
        <v>4.8899999999999997</v>
      </c>
      <c r="E19" s="26">
        <v>0.77</v>
      </c>
      <c r="F19" s="26">
        <v>32.200000000000003</v>
      </c>
      <c r="G19" s="26">
        <v>167.3</v>
      </c>
      <c r="H19" s="36" t="s">
        <v>10</v>
      </c>
    </row>
    <row r="20" spans="1:8" s="5" customFormat="1" ht="26.25">
      <c r="A20" s="98"/>
      <c r="B20" s="6" t="s">
        <v>13</v>
      </c>
      <c r="C20" s="18">
        <v>10</v>
      </c>
      <c r="D20" s="14">
        <v>0.06</v>
      </c>
      <c r="E20" s="14">
        <v>8.25</v>
      </c>
      <c r="F20" s="14">
        <v>0.08</v>
      </c>
      <c r="G20" s="14">
        <v>75</v>
      </c>
      <c r="H20" s="86">
        <v>14</v>
      </c>
    </row>
    <row r="21" spans="1:8" s="5" customFormat="1">
      <c r="A21" s="98"/>
      <c r="B21" s="6" t="s">
        <v>19</v>
      </c>
      <c r="C21" s="11">
        <v>30</v>
      </c>
      <c r="D21" s="16">
        <v>6.96</v>
      </c>
      <c r="E21" s="16">
        <v>8.86</v>
      </c>
      <c r="F21" s="16">
        <v>0</v>
      </c>
      <c r="G21" s="16">
        <v>108</v>
      </c>
      <c r="H21" s="11">
        <v>15</v>
      </c>
    </row>
    <row r="22" spans="1:8" s="5" customFormat="1" ht="26.25">
      <c r="A22" s="98"/>
      <c r="B22" s="6" t="s">
        <v>116</v>
      </c>
      <c r="C22" s="65">
        <v>200</v>
      </c>
      <c r="D22" s="14">
        <v>7.0000000000000007E-2</v>
      </c>
      <c r="E22" s="14">
        <v>0.02</v>
      </c>
      <c r="F22" s="14">
        <v>0</v>
      </c>
      <c r="G22" s="14">
        <v>0.7</v>
      </c>
      <c r="H22" s="11">
        <v>376</v>
      </c>
    </row>
    <row r="23" spans="1:8" s="8" customFormat="1" ht="14.25">
      <c r="A23" s="37" t="s">
        <v>14</v>
      </c>
      <c r="B23" s="7"/>
      <c r="C23" s="28">
        <f t="shared" ref="C23:F23" si="0">C18+C19+C20+C21+C22</f>
        <v>560</v>
      </c>
      <c r="D23" s="29">
        <f t="shared" si="0"/>
        <v>21.29</v>
      </c>
      <c r="E23" s="29">
        <f t="shared" si="0"/>
        <v>33.160000000000004</v>
      </c>
      <c r="F23" s="29">
        <f t="shared" si="0"/>
        <v>73.08</v>
      </c>
      <c r="G23" s="29">
        <f>G18+G19+G20+G21+G22</f>
        <v>690.29000000000008</v>
      </c>
      <c r="H23" s="30"/>
    </row>
    <row r="24" spans="1:8" s="5" customFormat="1">
      <c r="A24" s="37"/>
      <c r="B24" s="6"/>
      <c r="C24" s="33"/>
      <c r="D24" s="33"/>
      <c r="E24" s="33"/>
      <c r="F24" s="33"/>
      <c r="G24" s="33"/>
      <c r="H24" s="33"/>
    </row>
    <row r="25" spans="1:8" s="42" customFormat="1" ht="26.25" customHeight="1">
      <c r="A25" s="97" t="s">
        <v>15</v>
      </c>
      <c r="B25" s="17" t="s">
        <v>50</v>
      </c>
      <c r="C25" s="13">
        <v>100</v>
      </c>
      <c r="D25" s="14">
        <v>1.7</v>
      </c>
      <c r="E25" s="14">
        <v>5</v>
      </c>
      <c r="F25" s="14">
        <v>10.119999999999999</v>
      </c>
      <c r="G25" s="14">
        <v>87.37</v>
      </c>
      <c r="H25" s="86">
        <v>47</v>
      </c>
    </row>
    <row r="26" spans="1:8" s="5" customFormat="1" ht="41.25" customHeight="1">
      <c r="A26" s="98"/>
      <c r="B26" s="17" t="s">
        <v>68</v>
      </c>
      <c r="C26" s="44">
        <v>250</v>
      </c>
      <c r="D26" s="16">
        <v>6.1</v>
      </c>
      <c r="E26" s="16">
        <v>9.0299999999999994</v>
      </c>
      <c r="F26" s="16">
        <v>11.26</v>
      </c>
      <c r="G26" s="16">
        <v>159.63999999999999</v>
      </c>
      <c r="H26" s="18">
        <v>82</v>
      </c>
    </row>
    <row r="27" spans="1:8" s="5" customFormat="1" ht="28.5" customHeight="1">
      <c r="A27" s="98"/>
      <c r="B27" s="6" t="s">
        <v>37</v>
      </c>
      <c r="C27" s="86">
        <v>280</v>
      </c>
      <c r="D27" s="66">
        <v>16.66</v>
      </c>
      <c r="E27" s="66">
        <v>25.4</v>
      </c>
      <c r="F27" s="66">
        <v>35.92</v>
      </c>
      <c r="G27" s="66">
        <v>450.34</v>
      </c>
      <c r="H27" s="86">
        <v>259</v>
      </c>
    </row>
    <row r="28" spans="1:8" s="5" customFormat="1" ht="27.75" customHeight="1">
      <c r="A28" s="98"/>
      <c r="B28" s="12" t="s">
        <v>62</v>
      </c>
      <c r="C28" s="13">
        <v>200</v>
      </c>
      <c r="D28" s="14">
        <v>0.16</v>
      </c>
      <c r="E28" s="14">
        <v>0.16</v>
      </c>
      <c r="F28" s="14">
        <v>27.88</v>
      </c>
      <c r="G28" s="14">
        <v>114.6</v>
      </c>
      <c r="H28" s="86">
        <v>389</v>
      </c>
    </row>
    <row r="29" spans="1:8" s="5" customFormat="1">
      <c r="A29" s="98"/>
      <c r="B29" s="17" t="s">
        <v>11</v>
      </c>
      <c r="C29" s="18">
        <v>20</v>
      </c>
      <c r="D29" s="19">
        <v>1.39</v>
      </c>
      <c r="E29" s="19">
        <v>0.22</v>
      </c>
      <c r="F29" s="19">
        <v>9.1999999999999993</v>
      </c>
      <c r="G29" s="19">
        <v>47.8</v>
      </c>
      <c r="H29" s="11" t="s">
        <v>10</v>
      </c>
    </row>
    <row r="30" spans="1:8" s="5" customFormat="1" ht="25.5">
      <c r="A30" s="98"/>
      <c r="B30" s="43" t="s">
        <v>16</v>
      </c>
      <c r="C30" s="44">
        <v>40</v>
      </c>
      <c r="D30" s="16">
        <v>2.6</v>
      </c>
      <c r="E30" s="16">
        <v>0.44</v>
      </c>
      <c r="F30" s="16">
        <v>18.440000000000001</v>
      </c>
      <c r="G30" s="16">
        <v>91.96</v>
      </c>
      <c r="H30" s="11" t="s">
        <v>10</v>
      </c>
    </row>
    <row r="31" spans="1:8" s="5" customFormat="1">
      <c r="A31" s="7" t="s">
        <v>17</v>
      </c>
      <c r="B31" s="6"/>
      <c r="C31" s="23">
        <f t="shared" ref="C31:F31" si="1">C26+C27+C29+C30+C25+C28</f>
        <v>890</v>
      </c>
      <c r="D31" s="24">
        <f t="shared" si="1"/>
        <v>28.61</v>
      </c>
      <c r="E31" s="24">
        <f t="shared" si="1"/>
        <v>40.249999999999993</v>
      </c>
      <c r="F31" s="24">
        <f t="shared" si="1"/>
        <v>112.82</v>
      </c>
      <c r="G31" s="24">
        <f>G26+G27+G29+G30+G25+G28</f>
        <v>951.71</v>
      </c>
      <c r="H31" s="6"/>
    </row>
    <row r="32" spans="1:8">
      <c r="A32" s="46"/>
      <c r="B32" s="47"/>
      <c r="C32" s="48"/>
      <c r="D32" s="49"/>
      <c r="E32" s="49"/>
      <c r="F32" s="49"/>
      <c r="G32" s="49"/>
      <c r="H32" s="50"/>
    </row>
    <row r="33" spans="1:8">
      <c r="A33" s="46"/>
      <c r="B33" s="47"/>
      <c r="C33" s="48"/>
      <c r="D33" s="49"/>
      <c r="E33" s="49"/>
      <c r="F33" s="49"/>
      <c r="G33" s="49"/>
      <c r="H33" s="50"/>
    </row>
    <row r="35" spans="1:8">
      <c r="B35" s="52"/>
      <c r="C35" s="53"/>
      <c r="D35" s="54"/>
      <c r="E35" s="54"/>
      <c r="F35" s="54"/>
      <c r="G35" s="54"/>
      <c r="H35" s="55"/>
    </row>
    <row r="36" spans="1:8">
      <c r="B36" s="56"/>
      <c r="C36" s="57"/>
      <c r="D36" s="57"/>
      <c r="E36" s="57"/>
      <c r="F36" s="57"/>
      <c r="G36" s="57"/>
      <c r="H36" s="57"/>
    </row>
    <row r="37" spans="1:8">
      <c r="B37" s="56"/>
      <c r="C37" s="57"/>
      <c r="D37" s="57"/>
      <c r="E37" s="57"/>
      <c r="F37" s="57"/>
      <c r="G37" s="57"/>
      <c r="H37" s="57"/>
    </row>
    <row r="38" spans="1:8">
      <c r="B38" s="56"/>
      <c r="C38" s="57"/>
      <c r="D38" s="57"/>
      <c r="E38" s="57"/>
      <c r="F38" s="57"/>
      <c r="G38" s="57"/>
      <c r="H38" s="57"/>
    </row>
    <row r="39" spans="1:8">
      <c r="B39" s="56"/>
      <c r="C39" s="57"/>
      <c r="D39" s="57"/>
      <c r="E39" s="57"/>
      <c r="F39" s="57"/>
      <c r="G39" s="57"/>
      <c r="H39" s="57"/>
    </row>
    <row r="40" spans="1:8">
      <c r="B40" s="56"/>
      <c r="C40" s="57"/>
      <c r="D40" s="57"/>
      <c r="E40" s="57"/>
      <c r="F40" s="57"/>
      <c r="G40" s="57"/>
      <c r="H40" s="57"/>
    </row>
    <row r="41" spans="1:8">
      <c r="B41" s="58"/>
      <c r="C41" s="59"/>
      <c r="D41" s="60"/>
      <c r="E41" s="60"/>
      <c r="F41" s="60"/>
      <c r="G41" s="60"/>
      <c r="H41" s="61"/>
    </row>
    <row r="42" spans="1:8">
      <c r="B42" s="56"/>
      <c r="C42" s="57"/>
      <c r="D42" s="57"/>
      <c r="E42" s="57"/>
      <c r="F42" s="57"/>
      <c r="G42" s="57"/>
      <c r="H42" s="57"/>
    </row>
    <row r="43" spans="1:8">
      <c r="B43" s="62"/>
      <c r="C43" s="59"/>
      <c r="D43" s="60"/>
      <c r="E43" s="60"/>
      <c r="F43" s="60"/>
      <c r="G43" s="60"/>
      <c r="H43" s="61"/>
    </row>
  </sheetData>
  <mergeCells count="10">
    <mergeCell ref="A10:H10"/>
    <mergeCell ref="A11:H11"/>
    <mergeCell ref="A17:H17"/>
    <mergeCell ref="A18:A22"/>
    <mergeCell ref="A25:A30"/>
    <mergeCell ref="A13:H13"/>
    <mergeCell ref="A15:A16"/>
    <mergeCell ref="B15:B16"/>
    <mergeCell ref="C15:C16"/>
    <mergeCell ref="D15:F1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J32"/>
  <sheetViews>
    <sheetView topLeftCell="A19" workbookViewId="0">
      <selection activeCell="L31" sqref="L31"/>
    </sheetView>
  </sheetViews>
  <sheetFormatPr defaultRowHeight="15"/>
  <cols>
    <col min="1" max="1" width="14.7109375" style="51" customWidth="1"/>
    <col min="2" max="2" width="17.7109375" style="31" customWidth="1"/>
    <col min="3" max="5" width="6.7109375" style="51" customWidth="1"/>
    <col min="6" max="6" width="8.7109375" style="51" customWidth="1"/>
    <col min="7" max="7" width="14.7109375" style="51" customWidth="1"/>
    <col min="8" max="8" width="9.7109375" style="51" customWidth="1"/>
  </cols>
  <sheetData>
    <row r="1" spans="1:10" ht="15.75">
      <c r="A1" s="87" t="s">
        <v>96</v>
      </c>
      <c r="B1" s="88"/>
      <c r="C1" s="1"/>
      <c r="D1" s="1"/>
      <c r="E1"/>
      <c r="F1"/>
      <c r="G1"/>
      <c r="H1" s="31"/>
    </row>
    <row r="2" spans="1:10" ht="15.75">
      <c r="A2" s="89" t="s">
        <v>97</v>
      </c>
      <c r="B2" s="89"/>
      <c r="C2" s="89"/>
      <c r="D2" s="89"/>
      <c r="E2"/>
      <c r="F2"/>
      <c r="G2" s="90"/>
      <c r="H2" s="31"/>
    </row>
    <row r="3" spans="1:10" ht="15.75">
      <c r="A3" s="89"/>
      <c r="B3" s="89"/>
      <c r="C3" s="89"/>
      <c r="D3" s="89"/>
      <c r="E3"/>
      <c r="F3"/>
      <c r="G3" s="90"/>
      <c r="H3" s="31"/>
    </row>
    <row r="4" spans="1:10" ht="15.75">
      <c r="A4" s="91"/>
      <c r="B4" s="91"/>
      <c r="C4" s="91"/>
      <c r="D4" s="91"/>
      <c r="E4"/>
      <c r="F4"/>
      <c r="G4"/>
      <c r="H4" s="31"/>
    </row>
    <row r="5" spans="1:10">
      <c r="A5" s="8" t="s">
        <v>96</v>
      </c>
      <c r="B5" s="90"/>
      <c r="C5"/>
      <c r="D5"/>
      <c r="E5"/>
      <c r="F5"/>
      <c r="G5"/>
      <c r="H5" s="31"/>
    </row>
    <row r="6" spans="1:10" ht="15.75">
      <c r="A6" s="89" t="s">
        <v>98</v>
      </c>
      <c r="B6" s="89"/>
      <c r="C6" s="89"/>
      <c r="D6" s="89"/>
      <c r="H6" s="31"/>
    </row>
    <row r="10" spans="1:10" ht="15.75">
      <c r="A10" s="92" t="s">
        <v>0</v>
      </c>
      <c r="B10" s="92"/>
      <c r="C10" s="92"/>
      <c r="D10" s="92"/>
      <c r="E10" s="92"/>
      <c r="F10" s="92"/>
      <c r="G10" s="92"/>
      <c r="H10" s="92"/>
    </row>
    <row r="11" spans="1:10" ht="15.75">
      <c r="A11" s="93" t="s">
        <v>102</v>
      </c>
      <c r="B11" s="93"/>
      <c r="C11" s="93"/>
      <c r="D11" s="93"/>
      <c r="E11" s="93"/>
      <c r="F11" s="93"/>
      <c r="G11" s="93"/>
      <c r="H11" s="93"/>
    </row>
    <row r="13" spans="1:10" s="1" customFormat="1" ht="15.75">
      <c r="A13" s="102" t="s">
        <v>18</v>
      </c>
      <c r="B13" s="102"/>
      <c r="C13" s="102"/>
      <c r="D13" s="102"/>
      <c r="E13" s="102"/>
      <c r="F13" s="102"/>
      <c r="G13" s="102"/>
      <c r="H13" s="102"/>
    </row>
    <row r="14" spans="1:10" s="1" customFormat="1" ht="15.75">
      <c r="A14" s="41"/>
      <c r="B14" s="41"/>
      <c r="C14" s="41"/>
      <c r="D14" s="41"/>
      <c r="E14" s="41"/>
      <c r="F14" s="41"/>
      <c r="G14" s="41"/>
      <c r="H14" s="41"/>
    </row>
    <row r="15" spans="1:10" s="5" customFormat="1" ht="31.5" customHeight="1">
      <c r="A15" s="101" t="s">
        <v>1</v>
      </c>
      <c r="B15" s="101" t="s">
        <v>2</v>
      </c>
      <c r="C15" s="101" t="s">
        <v>3</v>
      </c>
      <c r="D15" s="101" t="s">
        <v>4</v>
      </c>
      <c r="E15" s="101"/>
      <c r="F15" s="101"/>
      <c r="G15" s="72" t="s">
        <v>5</v>
      </c>
      <c r="H15" s="72" t="s">
        <v>6</v>
      </c>
      <c r="I15" s="4"/>
      <c r="J15" s="4"/>
    </row>
    <row r="16" spans="1:10" s="5" customFormat="1">
      <c r="A16" s="101"/>
      <c r="B16" s="101"/>
      <c r="C16" s="101"/>
      <c r="D16" s="32" t="s">
        <v>7</v>
      </c>
      <c r="E16" s="32" t="s">
        <v>8</v>
      </c>
      <c r="F16" s="32" t="s">
        <v>9</v>
      </c>
      <c r="G16" s="33"/>
      <c r="H16" s="33"/>
    </row>
    <row r="17" spans="1:8" s="5" customFormat="1" ht="30" customHeight="1">
      <c r="A17" s="94" t="s">
        <v>70</v>
      </c>
      <c r="B17" s="95"/>
      <c r="C17" s="95"/>
      <c r="D17" s="95"/>
      <c r="E17" s="95"/>
      <c r="F17" s="95"/>
      <c r="G17" s="95"/>
      <c r="H17" s="96"/>
    </row>
    <row r="18" spans="1:8" s="5" customFormat="1" ht="30.75" customHeight="1">
      <c r="A18" s="77"/>
      <c r="B18" s="6" t="s">
        <v>117</v>
      </c>
      <c r="C18" s="86">
        <v>100</v>
      </c>
      <c r="D18" s="86">
        <v>1.74</v>
      </c>
      <c r="E18" s="86">
        <v>1.1299999999999999</v>
      </c>
      <c r="F18" s="86">
        <v>12.25</v>
      </c>
      <c r="G18" s="86">
        <v>66.099999999999994</v>
      </c>
      <c r="H18" s="86">
        <v>65</v>
      </c>
    </row>
    <row r="19" spans="1:8" s="5" customFormat="1" ht="51">
      <c r="A19" s="97" t="s">
        <v>12</v>
      </c>
      <c r="B19" s="15" t="s">
        <v>71</v>
      </c>
      <c r="C19" s="65">
        <v>150</v>
      </c>
      <c r="D19" s="16">
        <v>22.1</v>
      </c>
      <c r="E19" s="16">
        <v>17.48</v>
      </c>
      <c r="F19" s="16">
        <v>36.25</v>
      </c>
      <c r="G19" s="16">
        <v>384.16</v>
      </c>
      <c r="H19" s="86">
        <v>223</v>
      </c>
    </row>
    <row r="20" spans="1:8" s="5" customFormat="1">
      <c r="A20" s="98"/>
      <c r="B20" s="6" t="s">
        <v>84</v>
      </c>
      <c r="C20" s="65">
        <v>200</v>
      </c>
      <c r="D20" s="14">
        <v>0.1</v>
      </c>
      <c r="E20" s="14">
        <v>0.03</v>
      </c>
      <c r="F20" s="14">
        <v>0.02</v>
      </c>
      <c r="G20" s="14">
        <v>1.6</v>
      </c>
      <c r="H20" s="11">
        <v>376</v>
      </c>
    </row>
    <row r="21" spans="1:8" s="5" customFormat="1">
      <c r="A21" s="98"/>
      <c r="B21" s="34" t="s">
        <v>11</v>
      </c>
      <c r="C21" s="18">
        <v>50</v>
      </c>
      <c r="D21" s="19">
        <v>3.49</v>
      </c>
      <c r="E21" s="19">
        <v>0.55000000000000004</v>
      </c>
      <c r="F21" s="19">
        <v>23</v>
      </c>
      <c r="G21" s="19">
        <v>119.5</v>
      </c>
      <c r="H21" s="36" t="s">
        <v>10</v>
      </c>
    </row>
    <row r="22" spans="1:8" s="8" customFormat="1" ht="14.25">
      <c r="A22" s="37" t="s">
        <v>14</v>
      </c>
      <c r="B22" s="7"/>
      <c r="C22" s="28">
        <v>500</v>
      </c>
      <c r="D22" s="29">
        <f t="shared" ref="D22:F22" si="0">D18+D19+D20+D21</f>
        <v>27.43</v>
      </c>
      <c r="E22" s="29">
        <f t="shared" si="0"/>
        <v>19.190000000000001</v>
      </c>
      <c r="F22" s="29">
        <f t="shared" si="0"/>
        <v>71.52000000000001</v>
      </c>
      <c r="G22" s="29">
        <f>G18+G19+G20+G21</f>
        <v>571.36</v>
      </c>
      <c r="H22" s="30"/>
    </row>
    <row r="23" spans="1:8" s="5" customFormat="1">
      <c r="A23" s="37"/>
      <c r="B23" s="6"/>
      <c r="C23" s="33"/>
      <c r="D23" s="33"/>
      <c r="E23" s="33"/>
      <c r="F23" s="33"/>
      <c r="G23" s="33"/>
      <c r="H23" s="33"/>
    </row>
    <row r="24" spans="1:8" s="42" customFormat="1" ht="28.5" customHeight="1">
      <c r="A24" s="97" t="s">
        <v>15</v>
      </c>
      <c r="B24" s="34" t="s">
        <v>72</v>
      </c>
      <c r="C24" s="68" t="s">
        <v>73</v>
      </c>
      <c r="D24" s="16">
        <v>2.63</v>
      </c>
      <c r="E24" s="16">
        <v>6.34</v>
      </c>
      <c r="F24" s="16">
        <v>5.4</v>
      </c>
      <c r="G24" s="78">
        <v>102</v>
      </c>
      <c r="H24" s="11">
        <v>69</v>
      </c>
    </row>
    <row r="25" spans="1:8" s="42" customFormat="1" ht="39.75" customHeight="1">
      <c r="A25" s="98"/>
      <c r="B25" s="12" t="s">
        <v>61</v>
      </c>
      <c r="C25" s="13">
        <v>200</v>
      </c>
      <c r="D25" s="14">
        <v>5.09</v>
      </c>
      <c r="E25" s="14">
        <v>7.12</v>
      </c>
      <c r="F25" s="14">
        <v>9.4499999999999993</v>
      </c>
      <c r="G25" s="14">
        <v>125.67</v>
      </c>
      <c r="H25" s="11">
        <v>119</v>
      </c>
    </row>
    <row r="26" spans="1:8" s="5" customFormat="1" ht="30.75" customHeight="1">
      <c r="A26" s="98"/>
      <c r="B26" s="6" t="s">
        <v>74</v>
      </c>
      <c r="C26" s="86">
        <v>90</v>
      </c>
      <c r="D26" s="86">
        <v>9.67</v>
      </c>
      <c r="E26" s="86">
        <v>12.08</v>
      </c>
      <c r="F26" s="86">
        <v>14.82</v>
      </c>
      <c r="G26" s="86">
        <v>140.85</v>
      </c>
      <c r="H26" s="86">
        <v>295</v>
      </c>
    </row>
    <row r="27" spans="1:8" s="5" customFormat="1" ht="17.25" customHeight="1">
      <c r="A27" s="98"/>
      <c r="B27" s="6" t="s">
        <v>75</v>
      </c>
      <c r="C27" s="86">
        <v>20</v>
      </c>
      <c r="D27" s="86">
        <v>0.28000000000000003</v>
      </c>
      <c r="E27" s="66">
        <v>1</v>
      </c>
      <c r="F27" s="86">
        <v>1.17</v>
      </c>
      <c r="G27" s="86">
        <v>14.82</v>
      </c>
      <c r="H27" s="86">
        <v>330</v>
      </c>
    </row>
    <row r="28" spans="1:8" s="5" customFormat="1" ht="18.75" customHeight="1">
      <c r="A28" s="98"/>
      <c r="B28" s="15" t="s">
        <v>51</v>
      </c>
      <c r="C28" s="40">
        <v>150</v>
      </c>
      <c r="D28" s="16">
        <v>3.64</v>
      </c>
      <c r="E28" s="16">
        <v>4.3</v>
      </c>
      <c r="F28" s="16">
        <v>36.67</v>
      </c>
      <c r="G28" s="16">
        <v>193.95</v>
      </c>
      <c r="H28" s="11">
        <v>305</v>
      </c>
    </row>
    <row r="29" spans="1:8" s="5" customFormat="1" ht="29.25" customHeight="1">
      <c r="A29" s="98"/>
      <c r="B29" s="6" t="s">
        <v>52</v>
      </c>
      <c r="C29" s="13">
        <v>200</v>
      </c>
      <c r="D29" s="14">
        <v>0</v>
      </c>
      <c r="E29" s="14">
        <v>0</v>
      </c>
      <c r="F29" s="14">
        <v>21</v>
      </c>
      <c r="G29" s="14">
        <v>84</v>
      </c>
      <c r="H29" s="11" t="s">
        <v>10</v>
      </c>
    </row>
    <row r="30" spans="1:8" s="5" customFormat="1">
      <c r="A30" s="98"/>
      <c r="B30" s="17" t="s">
        <v>11</v>
      </c>
      <c r="C30" s="18">
        <v>20</v>
      </c>
      <c r="D30" s="19">
        <v>1.39</v>
      </c>
      <c r="E30" s="19">
        <v>0.22</v>
      </c>
      <c r="F30" s="19">
        <v>9.1999999999999993</v>
      </c>
      <c r="G30" s="19">
        <v>47.8</v>
      </c>
      <c r="H30" s="11" t="s">
        <v>10</v>
      </c>
    </row>
    <row r="31" spans="1:8" s="5" customFormat="1" ht="25.5">
      <c r="A31" s="98"/>
      <c r="B31" s="20" t="s">
        <v>16</v>
      </c>
      <c r="C31" s="21">
        <v>50</v>
      </c>
      <c r="D31" s="22">
        <v>3.25</v>
      </c>
      <c r="E31" s="22">
        <v>0.55000000000000004</v>
      </c>
      <c r="F31" s="22">
        <v>23.05</v>
      </c>
      <c r="G31" s="22">
        <v>114.95</v>
      </c>
      <c r="H31" s="11" t="s">
        <v>10</v>
      </c>
    </row>
    <row r="32" spans="1:8" s="5" customFormat="1">
      <c r="A32" s="7" t="s">
        <v>17</v>
      </c>
      <c r="B32" s="6"/>
      <c r="C32" s="23">
        <v>810</v>
      </c>
      <c r="D32" s="24">
        <f t="shared" ref="D32:F32" si="1">D24+D25+D26+D28+D29+D30+D31+D27</f>
        <v>25.950000000000003</v>
      </c>
      <c r="E32" s="24">
        <f t="shared" si="1"/>
        <v>31.61</v>
      </c>
      <c r="F32" s="24">
        <f t="shared" si="1"/>
        <v>120.76</v>
      </c>
      <c r="G32" s="24">
        <f>G24+G25+G26+G28+G29+G30+G31+G27</f>
        <v>824.04000000000008</v>
      </c>
      <c r="H32" s="6"/>
    </row>
  </sheetData>
  <mergeCells count="10">
    <mergeCell ref="A10:H10"/>
    <mergeCell ref="A11:H11"/>
    <mergeCell ref="A19:A21"/>
    <mergeCell ref="A24:A31"/>
    <mergeCell ref="A17:H17"/>
    <mergeCell ref="A13:H13"/>
    <mergeCell ref="A15:A16"/>
    <mergeCell ref="B15:B16"/>
    <mergeCell ref="C15:C16"/>
    <mergeCell ref="D15:F1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J32"/>
  <sheetViews>
    <sheetView topLeftCell="A18" workbookViewId="0">
      <selection activeCell="J38" sqref="J38"/>
    </sheetView>
  </sheetViews>
  <sheetFormatPr defaultRowHeight="15"/>
  <cols>
    <col min="1" max="1" width="14.7109375" style="51" customWidth="1"/>
    <col min="2" max="2" width="17.7109375" style="31" customWidth="1"/>
    <col min="3" max="5" width="6.7109375" style="51" customWidth="1"/>
    <col min="6" max="6" width="8.7109375" style="51" customWidth="1"/>
    <col min="7" max="7" width="14.7109375" style="51" customWidth="1"/>
    <col min="8" max="8" width="9.7109375" style="51" customWidth="1"/>
  </cols>
  <sheetData>
    <row r="1" spans="1:9" ht="15.75">
      <c r="A1" s="87" t="s">
        <v>96</v>
      </c>
      <c r="B1" s="88"/>
      <c r="C1" s="1"/>
      <c r="D1" s="1"/>
      <c r="E1"/>
      <c r="F1"/>
      <c r="G1"/>
      <c r="H1" s="31"/>
    </row>
    <row r="2" spans="1:9" ht="15.75">
      <c r="A2" s="89" t="s">
        <v>97</v>
      </c>
      <c r="B2" s="89"/>
      <c r="C2" s="89"/>
      <c r="D2" s="89"/>
      <c r="E2"/>
      <c r="F2"/>
      <c r="G2" s="90"/>
      <c r="H2" s="31"/>
    </row>
    <row r="3" spans="1:9" ht="15.75">
      <c r="A3" s="89"/>
      <c r="B3" s="89"/>
      <c r="C3" s="89"/>
      <c r="D3" s="89"/>
      <c r="E3"/>
      <c r="F3"/>
      <c r="G3" s="90"/>
      <c r="H3" s="31"/>
    </row>
    <row r="4" spans="1:9" ht="15.75">
      <c r="A4" s="91"/>
      <c r="B4" s="91"/>
      <c r="C4" s="91"/>
      <c r="D4" s="91"/>
      <c r="E4"/>
      <c r="F4"/>
      <c r="G4"/>
      <c r="H4" s="31"/>
    </row>
    <row r="5" spans="1:9">
      <c r="A5" s="8" t="s">
        <v>96</v>
      </c>
      <c r="B5" s="90"/>
      <c r="C5"/>
      <c r="D5"/>
      <c r="E5"/>
      <c r="F5"/>
      <c r="G5"/>
      <c r="H5" s="31"/>
    </row>
    <row r="6" spans="1:9" ht="15.75">
      <c r="A6" s="89" t="s">
        <v>98</v>
      </c>
      <c r="B6" s="89"/>
      <c r="C6" s="89"/>
      <c r="D6" s="89"/>
      <c r="H6" s="31"/>
    </row>
    <row r="10" spans="1:9" ht="15.75">
      <c r="A10" s="92" t="s">
        <v>0</v>
      </c>
      <c r="B10" s="92"/>
      <c r="C10" s="92"/>
      <c r="D10" s="92"/>
      <c r="E10" s="92"/>
      <c r="F10" s="92"/>
      <c r="G10" s="92"/>
      <c r="H10" s="92"/>
    </row>
    <row r="11" spans="1:9" ht="15.75">
      <c r="A11" s="93" t="s">
        <v>102</v>
      </c>
      <c r="B11" s="93"/>
      <c r="C11" s="93"/>
      <c r="D11" s="93"/>
      <c r="E11" s="93"/>
      <c r="F11" s="93"/>
      <c r="G11" s="93"/>
      <c r="H11" s="93"/>
    </row>
    <row r="13" spans="1:9" s="1" customFormat="1" ht="15.75">
      <c r="A13" s="100" t="s">
        <v>85</v>
      </c>
      <c r="B13" s="100"/>
      <c r="C13" s="100"/>
      <c r="D13" s="100"/>
      <c r="E13" s="100"/>
      <c r="F13" s="100"/>
      <c r="G13" s="100"/>
      <c r="H13" s="100"/>
    </row>
    <row r="14" spans="1:9" s="1" customFormat="1" ht="15.75">
      <c r="A14" s="41"/>
      <c r="B14" s="41"/>
      <c r="C14" s="41"/>
      <c r="D14" s="41"/>
      <c r="E14" s="41"/>
      <c r="F14" s="41"/>
      <c r="G14" s="41"/>
      <c r="H14" s="41"/>
    </row>
    <row r="15" spans="1:9" s="5" customFormat="1" ht="31.5" customHeight="1">
      <c r="A15" s="101" t="s">
        <v>1</v>
      </c>
      <c r="B15" s="101" t="s">
        <v>2</v>
      </c>
      <c r="C15" s="101" t="s">
        <v>3</v>
      </c>
      <c r="D15" s="101" t="s">
        <v>4</v>
      </c>
      <c r="E15" s="101"/>
      <c r="F15" s="101"/>
      <c r="G15" s="74" t="s">
        <v>5</v>
      </c>
      <c r="H15" s="74" t="s">
        <v>6</v>
      </c>
      <c r="I15" s="4"/>
    </row>
    <row r="16" spans="1:9" s="5" customFormat="1">
      <c r="A16" s="101"/>
      <c r="B16" s="101"/>
      <c r="C16" s="101"/>
      <c r="D16" s="32" t="s">
        <v>7</v>
      </c>
      <c r="E16" s="32" t="s">
        <v>8</v>
      </c>
      <c r="F16" s="32" t="s">
        <v>9</v>
      </c>
      <c r="G16" s="33"/>
      <c r="H16" s="33"/>
    </row>
    <row r="17" spans="1:10" s="5" customFormat="1" ht="30" customHeight="1">
      <c r="A17" s="94" t="s">
        <v>70</v>
      </c>
      <c r="B17" s="95"/>
      <c r="C17" s="95"/>
      <c r="D17" s="95"/>
      <c r="E17" s="95"/>
      <c r="F17" s="95"/>
      <c r="G17" s="95"/>
      <c r="H17" s="96"/>
    </row>
    <row r="18" spans="1:10" s="5" customFormat="1" ht="30.75" customHeight="1">
      <c r="A18" s="77"/>
      <c r="B18" s="6" t="s">
        <v>95</v>
      </c>
      <c r="C18" s="74">
        <v>120</v>
      </c>
      <c r="D18" s="66">
        <v>1.48</v>
      </c>
      <c r="E18" s="66">
        <v>8.44</v>
      </c>
      <c r="F18" s="66">
        <v>13.68</v>
      </c>
      <c r="G18" s="74">
        <v>98.4</v>
      </c>
      <c r="H18" s="74">
        <v>59</v>
      </c>
    </row>
    <row r="19" spans="1:10" s="5" customFormat="1" ht="51">
      <c r="A19" s="97" t="s">
        <v>12</v>
      </c>
      <c r="B19" s="15" t="s">
        <v>71</v>
      </c>
      <c r="C19" s="65" t="s">
        <v>40</v>
      </c>
      <c r="D19" s="14">
        <f>'нед.2 д.9'!D19/150*190</f>
        <v>27.993333333333336</v>
      </c>
      <c r="E19" s="14">
        <f>'нед.2 д.9'!E19/150*190</f>
        <v>22.141333333333336</v>
      </c>
      <c r="F19" s="14">
        <f>'нед.2 д.9'!F19/150*190</f>
        <v>45.916666666666664</v>
      </c>
      <c r="G19" s="14">
        <v>460.94</v>
      </c>
      <c r="H19" s="74">
        <v>223</v>
      </c>
    </row>
    <row r="20" spans="1:10" s="5" customFormat="1">
      <c r="A20" s="98"/>
      <c r="B20" s="6" t="s">
        <v>84</v>
      </c>
      <c r="C20" s="65">
        <v>200</v>
      </c>
      <c r="D20" s="14">
        <v>0.1</v>
      </c>
      <c r="E20" s="14">
        <v>0.03</v>
      </c>
      <c r="F20" s="14">
        <v>0.02</v>
      </c>
      <c r="G20" s="14">
        <v>1.6</v>
      </c>
      <c r="H20" s="11">
        <v>376</v>
      </c>
    </row>
    <row r="21" spans="1:10" s="5" customFormat="1">
      <c r="A21" s="98"/>
      <c r="B21" s="34" t="s">
        <v>11</v>
      </c>
      <c r="C21" s="18">
        <v>50</v>
      </c>
      <c r="D21" s="19">
        <v>3.49</v>
      </c>
      <c r="E21" s="19">
        <v>0.55000000000000004</v>
      </c>
      <c r="F21" s="19">
        <v>23</v>
      </c>
      <c r="G21" s="19">
        <v>119.5</v>
      </c>
      <c r="H21" s="36" t="s">
        <v>10</v>
      </c>
    </row>
    <row r="22" spans="1:10" s="8" customFormat="1" ht="14.25">
      <c r="A22" s="37" t="s">
        <v>14</v>
      </c>
      <c r="B22" s="7"/>
      <c r="C22" s="28">
        <v>550</v>
      </c>
      <c r="D22" s="29">
        <f t="shared" ref="D22:F22" si="0">D18+D19+D20+D21</f>
        <v>33.06333333333334</v>
      </c>
      <c r="E22" s="29">
        <f t="shared" si="0"/>
        <v>31.161333333333335</v>
      </c>
      <c r="F22" s="29">
        <f t="shared" si="0"/>
        <v>82.616666666666674</v>
      </c>
      <c r="G22" s="29">
        <f>G18+G19+G20+G21</f>
        <v>680.44</v>
      </c>
      <c r="H22" s="30"/>
    </row>
    <row r="23" spans="1:10" s="5" customFormat="1">
      <c r="A23" s="37"/>
      <c r="B23" s="6"/>
      <c r="C23" s="33"/>
      <c r="D23" s="33"/>
      <c r="E23" s="33"/>
      <c r="F23" s="33"/>
      <c r="G23" s="33"/>
      <c r="H23" s="33"/>
    </row>
    <row r="24" spans="1:10" s="42" customFormat="1" ht="28.5" customHeight="1">
      <c r="A24" s="97" t="s">
        <v>15</v>
      </c>
      <c r="B24" s="34" t="s">
        <v>72</v>
      </c>
      <c r="C24" s="68" t="s">
        <v>93</v>
      </c>
      <c r="D24" s="16">
        <f>'нед.2 д.9'!D24/80*110</f>
        <v>3.61625</v>
      </c>
      <c r="E24" s="16">
        <f>'нед.2 д.9'!E24/80*110</f>
        <v>8.7174999999999994</v>
      </c>
      <c r="F24" s="16">
        <f>'нед.2 д.9'!F24/80*110</f>
        <v>7.4250000000000007</v>
      </c>
      <c r="G24" s="16">
        <f>'нед.2 д.9'!G24/80*110</f>
        <v>140.25</v>
      </c>
      <c r="H24" s="11">
        <v>69</v>
      </c>
    </row>
    <row r="25" spans="1:10" s="42" customFormat="1" ht="39.75" customHeight="1">
      <c r="A25" s="98"/>
      <c r="B25" s="12" t="s">
        <v>61</v>
      </c>
      <c r="C25" s="13">
        <f>'нед.2 д.9'!C25/200*250</f>
        <v>250</v>
      </c>
      <c r="D25" s="14">
        <f>'нед.2 д.9'!D25/200*250</f>
        <v>6.3624999999999998</v>
      </c>
      <c r="E25" s="14">
        <f>'нед.2 д.9'!E25/200*250</f>
        <v>8.9</v>
      </c>
      <c r="F25" s="14">
        <f>'нед.2 д.9'!F25/200*250</f>
        <v>11.812499999999998</v>
      </c>
      <c r="G25" s="14">
        <f>'нед.2 д.9'!G25/200*250</f>
        <v>157.08749999999998</v>
      </c>
      <c r="H25" s="11">
        <v>119</v>
      </c>
    </row>
    <row r="26" spans="1:10" s="5" customFormat="1" ht="30.75" customHeight="1">
      <c r="A26" s="98"/>
      <c r="B26" s="6" t="s">
        <v>74</v>
      </c>
      <c r="C26" s="74">
        <f>'нед.2 д.9'!C26/90*100</f>
        <v>100</v>
      </c>
      <c r="D26" s="66">
        <f>'нед.2 д.9'!D26/90*100</f>
        <v>10.744444444444444</v>
      </c>
      <c r="E26" s="66">
        <f>'нед.2 д.9'!E26/90*100</f>
        <v>13.422222222222221</v>
      </c>
      <c r="F26" s="66">
        <f>'нед.2 д.9'!F26/90*100</f>
        <v>16.466666666666669</v>
      </c>
      <c r="G26" s="66">
        <f>'нед.2 д.9'!G26/90*100</f>
        <v>156.5</v>
      </c>
      <c r="H26" s="74">
        <v>295</v>
      </c>
    </row>
    <row r="27" spans="1:10" s="5" customFormat="1" ht="17.25" customHeight="1">
      <c r="A27" s="98"/>
      <c r="B27" s="6" t="s">
        <v>75</v>
      </c>
      <c r="C27" s="74">
        <v>20</v>
      </c>
      <c r="D27" s="74">
        <v>0.28000000000000003</v>
      </c>
      <c r="E27" s="66">
        <v>1</v>
      </c>
      <c r="F27" s="74">
        <v>1.17</v>
      </c>
      <c r="G27" s="74">
        <v>14.82</v>
      </c>
      <c r="H27" s="74">
        <v>330</v>
      </c>
    </row>
    <row r="28" spans="1:10" s="5" customFormat="1" ht="18.75" customHeight="1">
      <c r="A28" s="98"/>
      <c r="B28" s="15" t="s">
        <v>51</v>
      </c>
      <c r="C28" s="40">
        <f>'нед.2 д.9'!C28/150*180</f>
        <v>180</v>
      </c>
      <c r="D28" s="16">
        <f>'нед.2 д.9'!D28/150*180</f>
        <v>4.3680000000000003</v>
      </c>
      <c r="E28" s="16">
        <f>'нед.2 д.9'!E28/150*180</f>
        <v>5.16</v>
      </c>
      <c r="F28" s="16">
        <f>'нед.2 д.9'!F28/150*180</f>
        <v>44.003999999999998</v>
      </c>
      <c r="G28" s="40">
        <v>230.74</v>
      </c>
      <c r="H28" s="11">
        <v>305</v>
      </c>
    </row>
    <row r="29" spans="1:10" s="5" customFormat="1" ht="29.25" customHeight="1">
      <c r="A29" s="98"/>
      <c r="B29" s="6" t="s">
        <v>52</v>
      </c>
      <c r="C29" s="13">
        <v>200</v>
      </c>
      <c r="D29" s="14">
        <v>0</v>
      </c>
      <c r="E29" s="14">
        <v>0</v>
      </c>
      <c r="F29" s="14">
        <v>21</v>
      </c>
      <c r="G29" s="14">
        <v>84</v>
      </c>
      <c r="H29" s="11" t="s">
        <v>10</v>
      </c>
    </row>
    <row r="30" spans="1:10" s="5" customFormat="1">
      <c r="A30" s="98"/>
      <c r="B30" s="17" t="s">
        <v>11</v>
      </c>
      <c r="C30" s="18">
        <v>20</v>
      </c>
      <c r="D30" s="19">
        <v>1.39</v>
      </c>
      <c r="E30" s="19">
        <v>0.22</v>
      </c>
      <c r="F30" s="19">
        <v>9.1999999999999993</v>
      </c>
      <c r="G30" s="19">
        <v>47.8</v>
      </c>
      <c r="H30" s="11" t="s">
        <v>10</v>
      </c>
    </row>
    <row r="31" spans="1:10" s="5" customFormat="1" ht="27.75" customHeight="1">
      <c r="A31" s="98"/>
      <c r="B31" s="20" t="s">
        <v>16</v>
      </c>
      <c r="C31" s="21">
        <v>50</v>
      </c>
      <c r="D31" s="22">
        <v>3.25</v>
      </c>
      <c r="E31" s="22">
        <v>0.55000000000000004</v>
      </c>
      <c r="F31" s="22">
        <v>23.05</v>
      </c>
      <c r="G31" s="22">
        <v>114.95</v>
      </c>
      <c r="H31" s="11" t="s">
        <v>10</v>
      </c>
    </row>
    <row r="32" spans="1:10" s="5" customFormat="1">
      <c r="A32" s="7" t="s">
        <v>17</v>
      </c>
      <c r="B32" s="6"/>
      <c r="C32" s="23">
        <v>930</v>
      </c>
      <c r="D32" s="24">
        <f t="shared" ref="D32:F32" si="1">D24+D25+D26+D28+D29+D30+D31+D27</f>
        <v>30.011194444444449</v>
      </c>
      <c r="E32" s="24">
        <f t="shared" si="1"/>
        <v>37.969722222222217</v>
      </c>
      <c r="F32" s="24">
        <f t="shared" si="1"/>
        <v>134.12816666666666</v>
      </c>
      <c r="G32" s="24">
        <f>G24+G25+G26+G28+G29+G30+G31+G27</f>
        <v>946.14750000000004</v>
      </c>
      <c r="H32" s="6"/>
      <c r="J32" s="45"/>
    </row>
  </sheetData>
  <mergeCells count="10">
    <mergeCell ref="A10:H10"/>
    <mergeCell ref="A11:H11"/>
    <mergeCell ref="A17:H17"/>
    <mergeCell ref="A19:A21"/>
    <mergeCell ref="A24:A31"/>
    <mergeCell ref="A13:H13"/>
    <mergeCell ref="A15:A16"/>
    <mergeCell ref="B15:B16"/>
    <mergeCell ref="C15:C16"/>
    <mergeCell ref="D15:F1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J42"/>
  <sheetViews>
    <sheetView topLeftCell="A16" workbookViewId="0">
      <selection activeCell="M35" sqref="M35"/>
    </sheetView>
  </sheetViews>
  <sheetFormatPr defaultRowHeight="15"/>
  <cols>
    <col min="1" max="1" width="14.7109375" style="51" customWidth="1"/>
    <col min="2" max="2" width="17.7109375" style="31" customWidth="1"/>
    <col min="3" max="5" width="6.7109375" style="51" customWidth="1"/>
    <col min="6" max="6" width="8.7109375" style="51" customWidth="1"/>
    <col min="7" max="7" width="14.7109375" style="51" customWidth="1"/>
    <col min="8" max="8" width="9.7109375" style="51" customWidth="1"/>
  </cols>
  <sheetData>
    <row r="1" spans="1:10" ht="15.75">
      <c r="A1" s="87" t="s">
        <v>96</v>
      </c>
      <c r="B1" s="88"/>
      <c r="C1" s="1"/>
      <c r="D1" s="1"/>
      <c r="E1"/>
      <c r="F1"/>
      <c r="G1"/>
      <c r="H1" s="31"/>
    </row>
    <row r="2" spans="1:10" ht="15.75">
      <c r="A2" s="89" t="s">
        <v>97</v>
      </c>
      <c r="B2" s="89"/>
      <c r="C2" s="89"/>
      <c r="D2" s="89"/>
      <c r="E2"/>
      <c r="F2"/>
      <c r="G2" s="90"/>
      <c r="H2" s="31"/>
    </row>
    <row r="3" spans="1:10" ht="15.75">
      <c r="A3" s="89"/>
      <c r="B3" s="89"/>
      <c r="C3" s="89"/>
      <c r="D3" s="89"/>
      <c r="E3"/>
      <c r="F3"/>
      <c r="G3" s="90"/>
      <c r="H3" s="31"/>
    </row>
    <row r="4" spans="1:10" ht="15.75">
      <c r="A4" s="91"/>
      <c r="B4" s="91"/>
      <c r="C4" s="91"/>
      <c r="D4" s="91"/>
      <c r="E4"/>
      <c r="F4"/>
      <c r="G4"/>
      <c r="H4" s="31"/>
    </row>
    <row r="5" spans="1:10">
      <c r="A5" s="8" t="s">
        <v>96</v>
      </c>
      <c r="B5" s="90"/>
      <c r="C5"/>
      <c r="D5"/>
      <c r="E5"/>
      <c r="F5"/>
      <c r="G5"/>
      <c r="H5" s="31"/>
    </row>
    <row r="6" spans="1:10" ht="15.75">
      <c r="A6" s="89" t="s">
        <v>98</v>
      </c>
      <c r="B6" s="89"/>
      <c r="C6" s="89"/>
      <c r="D6" s="89"/>
      <c r="H6" s="31"/>
    </row>
    <row r="10" spans="1:10" ht="15.75">
      <c r="A10" s="92" t="s">
        <v>0</v>
      </c>
      <c r="B10" s="92"/>
      <c r="C10" s="92"/>
      <c r="D10" s="92"/>
      <c r="E10" s="92"/>
      <c r="F10" s="92"/>
      <c r="G10" s="92"/>
      <c r="H10" s="92"/>
    </row>
    <row r="11" spans="1:10" ht="15.75">
      <c r="A11" s="93" t="s">
        <v>103</v>
      </c>
      <c r="B11" s="93"/>
      <c r="C11" s="93"/>
      <c r="D11" s="93"/>
      <c r="E11" s="93"/>
      <c r="F11" s="93"/>
      <c r="G11" s="93"/>
      <c r="H11" s="93"/>
    </row>
    <row r="13" spans="1:10" s="1" customFormat="1" ht="15.75">
      <c r="A13" s="102" t="s">
        <v>18</v>
      </c>
      <c r="B13" s="102"/>
      <c r="C13" s="102"/>
      <c r="D13" s="102"/>
      <c r="E13" s="102"/>
      <c r="F13" s="102"/>
      <c r="G13" s="102"/>
      <c r="H13" s="102"/>
    </row>
    <row r="14" spans="1:10" s="1" customFormat="1" ht="15.75">
      <c r="A14" s="41"/>
      <c r="B14" s="41"/>
      <c r="C14" s="41"/>
      <c r="D14" s="41"/>
      <c r="E14" s="41"/>
      <c r="F14" s="41"/>
      <c r="G14" s="41"/>
      <c r="H14" s="41"/>
    </row>
    <row r="15" spans="1:10" s="5" customFormat="1" ht="31.5" customHeight="1">
      <c r="A15" s="101" t="s">
        <v>1</v>
      </c>
      <c r="B15" s="101" t="s">
        <v>2</v>
      </c>
      <c r="C15" s="101" t="s">
        <v>3</v>
      </c>
      <c r="D15" s="101" t="s">
        <v>4</v>
      </c>
      <c r="E15" s="101"/>
      <c r="F15" s="101"/>
      <c r="G15" s="72" t="s">
        <v>5</v>
      </c>
      <c r="H15" s="72" t="s">
        <v>6</v>
      </c>
      <c r="I15" s="4"/>
      <c r="J15" s="4"/>
    </row>
    <row r="16" spans="1:10" s="5" customFormat="1">
      <c r="A16" s="101"/>
      <c r="B16" s="101"/>
      <c r="C16" s="101"/>
      <c r="D16" s="32" t="s">
        <v>7</v>
      </c>
      <c r="E16" s="32" t="s">
        <v>8</v>
      </c>
      <c r="F16" s="32" t="s">
        <v>9</v>
      </c>
      <c r="G16" s="33"/>
      <c r="H16" s="33"/>
    </row>
    <row r="17" spans="1:8" s="5" customFormat="1" ht="30" customHeight="1">
      <c r="A17" s="94" t="s">
        <v>69</v>
      </c>
      <c r="B17" s="95"/>
      <c r="C17" s="95"/>
      <c r="D17" s="95"/>
      <c r="E17" s="95"/>
      <c r="F17" s="95"/>
      <c r="G17" s="95"/>
      <c r="H17" s="96"/>
    </row>
    <row r="18" spans="1:8" s="5" customFormat="1" ht="51">
      <c r="A18" s="97" t="s">
        <v>12</v>
      </c>
      <c r="B18" s="17" t="s">
        <v>118</v>
      </c>
      <c r="C18" s="11">
        <v>200</v>
      </c>
      <c r="D18" s="11">
        <v>5.55</v>
      </c>
      <c r="E18" s="11">
        <v>9.75</v>
      </c>
      <c r="F18" s="11">
        <v>38.51</v>
      </c>
      <c r="G18" s="14">
        <v>264.55</v>
      </c>
      <c r="H18" s="11">
        <v>181</v>
      </c>
    </row>
    <row r="19" spans="1:8" s="5" customFormat="1">
      <c r="A19" s="98"/>
      <c r="B19" s="34" t="s">
        <v>11</v>
      </c>
      <c r="C19" s="18">
        <v>50</v>
      </c>
      <c r="D19" s="19">
        <v>3.49</v>
      </c>
      <c r="E19" s="19">
        <v>0.55000000000000004</v>
      </c>
      <c r="F19" s="19">
        <v>23</v>
      </c>
      <c r="G19" s="19">
        <v>119.5</v>
      </c>
      <c r="H19" s="36" t="s">
        <v>10</v>
      </c>
    </row>
    <row r="20" spans="1:8" s="5" customFormat="1">
      <c r="A20" s="98"/>
      <c r="B20" s="6" t="s">
        <v>19</v>
      </c>
      <c r="C20" s="11">
        <v>15</v>
      </c>
      <c r="D20" s="78">
        <v>3.48</v>
      </c>
      <c r="E20" s="78">
        <v>4.43</v>
      </c>
      <c r="F20" s="78">
        <f>F58/20*25</f>
        <v>0</v>
      </c>
      <c r="G20" s="16">
        <v>54</v>
      </c>
      <c r="H20" s="11">
        <v>15</v>
      </c>
    </row>
    <row r="21" spans="1:8" s="5" customFormat="1">
      <c r="A21" s="98"/>
      <c r="B21" s="17" t="s">
        <v>87</v>
      </c>
      <c r="C21" s="13">
        <v>200</v>
      </c>
      <c r="D21" s="14">
        <v>3.17</v>
      </c>
      <c r="E21" s="14">
        <v>2.68</v>
      </c>
      <c r="F21" s="14">
        <v>15.9</v>
      </c>
      <c r="G21" s="14">
        <v>100.6</v>
      </c>
      <c r="H21" s="11">
        <v>379</v>
      </c>
    </row>
    <row r="22" spans="1:8" s="5" customFormat="1">
      <c r="A22" s="80"/>
      <c r="B22" s="76" t="s">
        <v>66</v>
      </c>
      <c r="C22" s="13">
        <v>100</v>
      </c>
      <c r="D22" s="14">
        <v>0.4</v>
      </c>
      <c r="E22" s="14">
        <v>0.4</v>
      </c>
      <c r="F22" s="14">
        <v>9.8000000000000007</v>
      </c>
      <c r="G22" s="14">
        <v>47</v>
      </c>
      <c r="H22" s="11">
        <v>338</v>
      </c>
    </row>
    <row r="23" spans="1:8" s="8" customFormat="1" ht="14.25">
      <c r="A23" s="37" t="s">
        <v>14</v>
      </c>
      <c r="B23" s="7"/>
      <c r="C23" s="28">
        <f t="shared" ref="C23:F23" si="0">C18+C19+C20+C21+C22</f>
        <v>565</v>
      </c>
      <c r="D23" s="29">
        <f t="shared" si="0"/>
        <v>16.09</v>
      </c>
      <c r="E23" s="29">
        <f t="shared" si="0"/>
        <v>17.809999999999999</v>
      </c>
      <c r="F23" s="29">
        <f t="shared" si="0"/>
        <v>87.21</v>
      </c>
      <c r="G23" s="29">
        <f>G18+G19+G20+G21+G22</f>
        <v>585.65</v>
      </c>
      <c r="H23" s="30"/>
    </row>
    <row r="24" spans="1:8" s="5" customFormat="1">
      <c r="A24" s="37"/>
      <c r="B24" s="6"/>
      <c r="C24" s="33"/>
      <c r="D24" s="33"/>
      <c r="E24" s="33"/>
      <c r="F24" s="33"/>
      <c r="G24" s="33"/>
      <c r="H24" s="33"/>
    </row>
    <row r="25" spans="1:8" s="42" customFormat="1" ht="30" customHeight="1">
      <c r="A25" s="97" t="s">
        <v>15</v>
      </c>
      <c r="B25" s="17" t="s">
        <v>31</v>
      </c>
      <c r="C25" s="13">
        <v>60</v>
      </c>
      <c r="D25" s="14">
        <v>0.42</v>
      </c>
      <c r="E25" s="14">
        <v>0.06</v>
      </c>
      <c r="F25" s="14">
        <v>1.1399999999999999</v>
      </c>
      <c r="G25" s="14">
        <v>7.2</v>
      </c>
      <c r="H25" s="11">
        <v>71</v>
      </c>
    </row>
    <row r="26" spans="1:8" s="5" customFormat="1" ht="41.25" customHeight="1">
      <c r="A26" s="98"/>
      <c r="B26" s="17" t="s">
        <v>77</v>
      </c>
      <c r="C26" s="44">
        <v>200</v>
      </c>
      <c r="D26" s="16">
        <v>4.68</v>
      </c>
      <c r="E26" s="16">
        <v>6.82</v>
      </c>
      <c r="F26" s="16">
        <v>7.08</v>
      </c>
      <c r="G26" s="16">
        <v>101.87</v>
      </c>
      <c r="H26" s="18">
        <v>98</v>
      </c>
    </row>
    <row r="27" spans="1:8" s="5" customFormat="1" ht="33" customHeight="1">
      <c r="A27" s="98"/>
      <c r="B27" s="17" t="s">
        <v>79</v>
      </c>
      <c r="C27" s="44">
        <v>90</v>
      </c>
      <c r="D27" s="16">
        <v>13.95</v>
      </c>
      <c r="E27" s="16">
        <v>13.32</v>
      </c>
      <c r="F27" s="16">
        <v>4.4400000000000004</v>
      </c>
      <c r="G27" s="16">
        <v>220.18</v>
      </c>
      <c r="H27" s="18">
        <v>254</v>
      </c>
    </row>
    <row r="28" spans="1:8" s="5" customFormat="1" ht="28.5" customHeight="1">
      <c r="A28" s="98"/>
      <c r="B28" s="15" t="s">
        <v>55</v>
      </c>
      <c r="C28" s="44">
        <v>150</v>
      </c>
      <c r="D28" s="16">
        <v>4.46</v>
      </c>
      <c r="E28" s="16">
        <v>5.76</v>
      </c>
      <c r="F28" s="16">
        <v>30.45</v>
      </c>
      <c r="G28" s="16">
        <v>195.7</v>
      </c>
      <c r="H28" s="11">
        <v>202</v>
      </c>
    </row>
    <row r="29" spans="1:8" s="5" customFormat="1" ht="26.25" customHeight="1">
      <c r="A29" s="98"/>
      <c r="B29" s="6" t="s">
        <v>38</v>
      </c>
      <c r="C29" s="86">
        <v>200</v>
      </c>
      <c r="D29" s="86">
        <v>0.68</v>
      </c>
      <c r="E29" s="86">
        <v>0.3</v>
      </c>
      <c r="F29" s="86">
        <v>20.76</v>
      </c>
      <c r="G29" s="86">
        <v>88.2</v>
      </c>
      <c r="H29" s="86">
        <v>388</v>
      </c>
    </row>
    <row r="30" spans="1:8" s="5" customFormat="1">
      <c r="A30" s="98"/>
      <c r="B30" s="17" t="s">
        <v>11</v>
      </c>
      <c r="C30" s="18">
        <v>40</v>
      </c>
      <c r="D30" s="19">
        <v>2.78</v>
      </c>
      <c r="E30" s="19">
        <v>0.44</v>
      </c>
      <c r="F30" s="19">
        <v>18.399999999999999</v>
      </c>
      <c r="G30" s="19">
        <v>95.6</v>
      </c>
      <c r="H30" s="11" t="s">
        <v>10</v>
      </c>
    </row>
    <row r="31" spans="1:8" s="5" customFormat="1" ht="25.5">
      <c r="A31" s="98"/>
      <c r="B31" s="20" t="s">
        <v>16</v>
      </c>
      <c r="C31" s="21">
        <v>50</v>
      </c>
      <c r="D31" s="22">
        <v>3.25</v>
      </c>
      <c r="E31" s="22">
        <v>0.55000000000000004</v>
      </c>
      <c r="F31" s="22">
        <v>23.05</v>
      </c>
      <c r="G31" s="22">
        <v>114.95</v>
      </c>
      <c r="H31" s="11" t="s">
        <v>10</v>
      </c>
    </row>
    <row r="32" spans="1:8" s="5" customFormat="1">
      <c r="A32" s="7" t="s">
        <v>17</v>
      </c>
      <c r="B32" s="6"/>
      <c r="C32" s="23">
        <f t="shared" ref="C32:F32" si="1">C25+C26+C27+C28+C29+C30+C31</f>
        <v>790</v>
      </c>
      <c r="D32" s="24">
        <f t="shared" si="1"/>
        <v>30.22</v>
      </c>
      <c r="E32" s="24">
        <f t="shared" si="1"/>
        <v>27.250000000000004</v>
      </c>
      <c r="F32" s="24">
        <f t="shared" si="1"/>
        <v>105.32000000000001</v>
      </c>
      <c r="G32" s="24">
        <f>G25+G26+G27+G28+G29+G30+G31</f>
        <v>823.70000000000016</v>
      </c>
      <c r="H32" s="6"/>
    </row>
    <row r="33" spans="1:8">
      <c r="A33" s="46"/>
      <c r="B33" s="47"/>
      <c r="C33" s="48"/>
      <c r="D33" s="49"/>
      <c r="E33" s="49"/>
      <c r="F33" s="49"/>
      <c r="G33" s="49"/>
      <c r="H33" s="50"/>
    </row>
    <row r="34" spans="1:8">
      <c r="A34" s="46"/>
      <c r="B34" s="47"/>
      <c r="C34" s="48"/>
      <c r="D34" s="49"/>
      <c r="E34" s="49"/>
      <c r="F34" s="49"/>
      <c r="G34" s="49"/>
      <c r="H34" s="50"/>
    </row>
    <row r="36" spans="1:8">
      <c r="B36" s="52"/>
      <c r="C36" s="53"/>
      <c r="D36" s="54"/>
      <c r="E36" s="54"/>
      <c r="F36" s="54"/>
      <c r="G36" s="54"/>
      <c r="H36" s="55"/>
    </row>
    <row r="37" spans="1:8">
      <c r="B37" s="56"/>
      <c r="C37" s="57"/>
      <c r="D37" s="57"/>
      <c r="E37" s="57"/>
      <c r="F37" s="57"/>
      <c r="G37" s="57"/>
      <c r="H37" s="57"/>
    </row>
    <row r="38" spans="1:8">
      <c r="B38" s="56"/>
      <c r="C38" s="57"/>
      <c r="D38" s="57"/>
      <c r="E38" s="57"/>
      <c r="F38" s="57"/>
      <c r="G38" s="57"/>
      <c r="H38" s="57"/>
    </row>
    <row r="39" spans="1:8">
      <c r="B39" s="56"/>
      <c r="C39" s="57"/>
      <c r="D39" s="57"/>
      <c r="E39" s="57"/>
      <c r="F39" s="57"/>
      <c r="G39" s="57"/>
      <c r="H39" s="57"/>
    </row>
    <row r="40" spans="1:8">
      <c r="B40" s="58"/>
      <c r="C40" s="59"/>
      <c r="D40" s="60"/>
      <c r="E40" s="60"/>
      <c r="F40" s="60"/>
      <c r="G40" s="60"/>
      <c r="H40" s="61"/>
    </row>
    <row r="41" spans="1:8">
      <c r="B41" s="56"/>
      <c r="C41" s="57"/>
      <c r="D41" s="57"/>
      <c r="E41" s="57"/>
      <c r="F41" s="57"/>
      <c r="G41" s="57"/>
      <c r="H41" s="57"/>
    </row>
    <row r="42" spans="1:8">
      <c r="B42" s="62"/>
      <c r="C42" s="59"/>
      <c r="D42" s="60"/>
      <c r="E42" s="60"/>
      <c r="F42" s="60"/>
      <c r="G42" s="60"/>
      <c r="H42" s="61"/>
    </row>
  </sheetData>
  <mergeCells count="10">
    <mergeCell ref="A10:H10"/>
    <mergeCell ref="A11:H11"/>
    <mergeCell ref="A18:A21"/>
    <mergeCell ref="A25:A31"/>
    <mergeCell ref="A17:H17"/>
    <mergeCell ref="A13:H13"/>
    <mergeCell ref="A15:A16"/>
    <mergeCell ref="B15:B16"/>
    <mergeCell ref="C15:C16"/>
    <mergeCell ref="D15:F1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J32"/>
  <sheetViews>
    <sheetView topLeftCell="A16" workbookViewId="0">
      <selection activeCell="L30" sqref="L30"/>
    </sheetView>
  </sheetViews>
  <sheetFormatPr defaultRowHeight="15"/>
  <cols>
    <col min="1" max="1" width="14.7109375" style="31" customWidth="1"/>
    <col min="2" max="2" width="17.7109375" style="31" customWidth="1"/>
    <col min="3" max="5" width="6.7109375" style="31" customWidth="1"/>
    <col min="6" max="6" width="8.7109375" style="31" customWidth="1"/>
    <col min="7" max="7" width="14.7109375" style="31" customWidth="1"/>
    <col min="8" max="8" width="9.7109375" style="31" customWidth="1"/>
  </cols>
  <sheetData>
    <row r="1" spans="1:10" ht="15.75">
      <c r="A1" s="87" t="s">
        <v>96</v>
      </c>
      <c r="B1" s="88"/>
      <c r="C1" s="1"/>
      <c r="D1" s="1"/>
      <c r="E1"/>
      <c r="F1"/>
      <c r="G1"/>
    </row>
    <row r="2" spans="1:10" ht="15.75">
      <c r="A2" s="89" t="s">
        <v>97</v>
      </c>
      <c r="B2" s="89"/>
      <c r="C2" s="89"/>
      <c r="D2" s="89"/>
      <c r="E2"/>
      <c r="F2"/>
      <c r="G2" s="90"/>
    </row>
    <row r="3" spans="1:10" ht="15.75">
      <c r="A3" s="89"/>
      <c r="B3" s="89"/>
      <c r="C3" s="89"/>
      <c r="D3" s="89"/>
      <c r="E3"/>
      <c r="F3"/>
      <c r="G3" s="90"/>
    </row>
    <row r="4" spans="1:10" ht="15.75">
      <c r="A4" s="91"/>
      <c r="B4" s="91"/>
      <c r="C4" s="91"/>
      <c r="D4" s="91"/>
      <c r="E4"/>
      <c r="F4"/>
      <c r="G4"/>
    </row>
    <row r="5" spans="1:10">
      <c r="A5" s="8" t="s">
        <v>96</v>
      </c>
      <c r="B5" s="90"/>
      <c r="C5"/>
      <c r="D5"/>
      <c r="E5"/>
      <c r="F5"/>
      <c r="G5"/>
    </row>
    <row r="6" spans="1:10" ht="15.75">
      <c r="A6" s="89" t="s">
        <v>98</v>
      </c>
      <c r="B6" s="89"/>
      <c r="C6" s="89"/>
      <c r="D6" s="89"/>
      <c r="E6" s="51"/>
      <c r="F6" s="51"/>
      <c r="G6" s="51"/>
    </row>
    <row r="7" spans="1:10">
      <c r="A7" s="51"/>
      <c r="C7" s="51"/>
      <c r="D7" s="51"/>
      <c r="E7" s="51"/>
      <c r="F7" s="51"/>
      <c r="G7" s="51"/>
      <c r="H7" s="51"/>
    </row>
    <row r="8" spans="1:10">
      <c r="A8" s="51"/>
      <c r="C8" s="51"/>
      <c r="D8" s="51"/>
      <c r="E8" s="51"/>
      <c r="F8" s="51"/>
      <c r="G8" s="51"/>
      <c r="H8" s="51"/>
    </row>
    <row r="9" spans="1:10">
      <c r="A9" s="51"/>
      <c r="C9" s="51"/>
      <c r="D9" s="51"/>
      <c r="E9" s="51"/>
      <c r="F9" s="51"/>
      <c r="G9" s="51"/>
      <c r="H9" s="51"/>
    </row>
    <row r="10" spans="1:10" ht="15.75">
      <c r="A10" s="92" t="s">
        <v>0</v>
      </c>
      <c r="B10" s="92"/>
      <c r="C10" s="92"/>
      <c r="D10" s="92"/>
      <c r="E10" s="92"/>
      <c r="F10" s="92"/>
      <c r="G10" s="92"/>
      <c r="H10" s="92"/>
    </row>
    <row r="11" spans="1:10" ht="15.75">
      <c r="A11" s="93" t="s">
        <v>99</v>
      </c>
      <c r="B11" s="93"/>
      <c r="C11" s="93"/>
      <c r="D11" s="93"/>
      <c r="E11" s="93"/>
      <c r="F11" s="93"/>
      <c r="G11" s="93"/>
      <c r="H11" s="93"/>
    </row>
    <row r="13" spans="1:10" s="1" customFormat="1" ht="15.75">
      <c r="A13" s="100" t="s">
        <v>85</v>
      </c>
      <c r="B13" s="100"/>
      <c r="C13" s="100"/>
      <c r="D13" s="100"/>
      <c r="E13" s="100"/>
      <c r="F13" s="100"/>
      <c r="G13" s="100"/>
      <c r="H13" s="100"/>
    </row>
    <row r="14" spans="1:10" s="1" customFormat="1" ht="15.75">
      <c r="A14" s="71"/>
      <c r="B14" s="71"/>
      <c r="C14" s="71"/>
      <c r="D14" s="71"/>
      <c r="E14" s="71"/>
      <c r="F14" s="71"/>
      <c r="G14" s="71"/>
      <c r="H14" s="71"/>
    </row>
    <row r="15" spans="1:10" s="5" customFormat="1" ht="42" customHeight="1">
      <c r="A15" s="101" t="s">
        <v>1</v>
      </c>
      <c r="B15" s="101" t="s">
        <v>2</v>
      </c>
      <c r="C15" s="101" t="s">
        <v>3</v>
      </c>
      <c r="D15" s="101" t="s">
        <v>4</v>
      </c>
      <c r="E15" s="101"/>
      <c r="F15" s="101"/>
      <c r="G15" s="72" t="s">
        <v>5</v>
      </c>
      <c r="H15" s="72" t="s">
        <v>6</v>
      </c>
      <c r="I15" s="4"/>
      <c r="J15" s="4"/>
    </row>
    <row r="16" spans="1:10" s="5" customFormat="1">
      <c r="A16" s="101"/>
      <c r="B16" s="101"/>
      <c r="C16" s="101"/>
      <c r="D16" s="32" t="s">
        <v>7</v>
      </c>
      <c r="E16" s="32" t="s">
        <v>8</v>
      </c>
      <c r="F16" s="32" t="s">
        <v>9</v>
      </c>
      <c r="G16" s="33"/>
      <c r="H16" s="33"/>
    </row>
    <row r="17" spans="1:8" s="5" customFormat="1" ht="30" customHeight="1">
      <c r="A17" s="94" t="s">
        <v>24</v>
      </c>
      <c r="B17" s="95"/>
      <c r="C17" s="95"/>
      <c r="D17" s="95"/>
      <c r="E17" s="95"/>
      <c r="F17" s="95"/>
      <c r="G17" s="95"/>
      <c r="H17" s="96"/>
    </row>
    <row r="18" spans="1:8" s="5" customFormat="1" ht="39">
      <c r="A18" s="97" t="s">
        <v>12</v>
      </c>
      <c r="B18" s="6" t="s">
        <v>104</v>
      </c>
      <c r="C18" s="11">
        <f>'[1]нед.1 д.1'!C18/200*250</f>
        <v>250</v>
      </c>
      <c r="D18" s="14">
        <v>5.8</v>
      </c>
      <c r="E18" s="14">
        <v>12.18</v>
      </c>
      <c r="F18" s="14">
        <v>49.32</v>
      </c>
      <c r="G18" s="14">
        <v>330.68</v>
      </c>
      <c r="H18" s="11">
        <v>182</v>
      </c>
    </row>
    <row r="19" spans="1:8" s="5" customFormat="1">
      <c r="A19" s="98"/>
      <c r="B19" s="34" t="s">
        <v>11</v>
      </c>
      <c r="C19" s="35">
        <v>70</v>
      </c>
      <c r="D19" s="26">
        <v>4.8899999999999997</v>
      </c>
      <c r="E19" s="26">
        <v>0.77</v>
      </c>
      <c r="F19" s="26">
        <v>32.200000000000003</v>
      </c>
      <c r="G19" s="26">
        <v>167.3</v>
      </c>
      <c r="H19" s="36" t="s">
        <v>10</v>
      </c>
    </row>
    <row r="20" spans="1:8" s="5" customFormat="1" ht="26.25">
      <c r="A20" s="98"/>
      <c r="B20" s="6" t="s">
        <v>13</v>
      </c>
      <c r="C20" s="18">
        <v>10</v>
      </c>
      <c r="D20" s="14">
        <v>0.06</v>
      </c>
      <c r="E20" s="14">
        <v>8.25</v>
      </c>
      <c r="F20" s="14">
        <v>0.08</v>
      </c>
      <c r="G20" s="14">
        <v>75</v>
      </c>
      <c r="H20" s="86">
        <v>14</v>
      </c>
    </row>
    <row r="21" spans="1:8" s="5" customFormat="1">
      <c r="A21" s="98"/>
      <c r="B21" s="6" t="s">
        <v>19</v>
      </c>
      <c r="C21" s="11">
        <v>30</v>
      </c>
      <c r="D21" s="16">
        <v>6.96</v>
      </c>
      <c r="E21" s="16">
        <v>8.86</v>
      </c>
      <c r="F21" s="16">
        <v>0</v>
      </c>
      <c r="G21" s="16">
        <v>108</v>
      </c>
      <c r="H21" s="11">
        <v>15</v>
      </c>
    </row>
    <row r="22" spans="1:8" s="8" customFormat="1" ht="14.25">
      <c r="A22" s="98"/>
      <c r="B22" s="6" t="s">
        <v>84</v>
      </c>
      <c r="C22" s="65">
        <v>200</v>
      </c>
      <c r="D22" s="14">
        <v>7.0000000000000007E-2</v>
      </c>
      <c r="E22" s="14">
        <v>0.02</v>
      </c>
      <c r="F22" s="14">
        <v>0</v>
      </c>
      <c r="G22" s="14">
        <v>0.7</v>
      </c>
      <c r="H22" s="11">
        <v>376</v>
      </c>
    </row>
    <row r="23" spans="1:8" s="5" customFormat="1" ht="19.5" customHeight="1">
      <c r="A23" s="37" t="s">
        <v>14</v>
      </c>
      <c r="B23" s="7"/>
      <c r="C23" s="28">
        <f t="shared" ref="C23:F23" si="0">C18+C19+C20+C21+C22</f>
        <v>560</v>
      </c>
      <c r="D23" s="29">
        <f t="shared" si="0"/>
        <v>17.78</v>
      </c>
      <c r="E23" s="29">
        <f t="shared" si="0"/>
        <v>30.08</v>
      </c>
      <c r="F23" s="29">
        <f t="shared" si="0"/>
        <v>81.600000000000009</v>
      </c>
      <c r="G23" s="106">
        <f>G18+G19+G20+G21+G22</f>
        <v>681.68000000000006</v>
      </c>
      <c r="H23" s="30"/>
    </row>
    <row r="24" spans="1:8" s="5" customFormat="1">
      <c r="A24" s="37"/>
      <c r="B24" s="6"/>
      <c r="C24" s="33"/>
      <c r="D24" s="33"/>
      <c r="E24" s="33"/>
      <c r="F24" s="33"/>
      <c r="G24" s="33"/>
      <c r="H24" s="33"/>
    </row>
    <row r="25" spans="1:8" s="5" customFormat="1" ht="25.5">
      <c r="A25" s="97" t="s">
        <v>15</v>
      </c>
      <c r="B25" s="34" t="s">
        <v>105</v>
      </c>
      <c r="C25" s="9">
        <v>100</v>
      </c>
      <c r="D25" s="10">
        <v>1.1000000000000001</v>
      </c>
      <c r="E25" s="10">
        <v>6.05</v>
      </c>
      <c r="F25" s="10">
        <v>3.78</v>
      </c>
      <c r="G25" s="10">
        <v>73.900000000000006</v>
      </c>
      <c r="H25" s="11">
        <v>29</v>
      </c>
    </row>
    <row r="26" spans="1:8" s="5" customFormat="1" ht="39">
      <c r="A26" s="98"/>
      <c r="B26" s="6" t="s">
        <v>59</v>
      </c>
      <c r="C26" s="13">
        <f>'[1]нед.1 д.1'!C26/200*250</f>
        <v>75</v>
      </c>
      <c r="D26" s="14">
        <f>'[1]нед.1 д.1'!D26/200*250</f>
        <v>0.52500000000000002</v>
      </c>
      <c r="E26" s="14">
        <f>'[1]нед.1 д.1'!E26/200*250</f>
        <v>7.4999999999999997E-2</v>
      </c>
      <c r="F26" s="14">
        <f>'[1]нед.1 д.1'!F26/200*250</f>
        <v>1.4249999999999998</v>
      </c>
      <c r="G26" s="14">
        <v>172.34</v>
      </c>
      <c r="H26" s="11">
        <v>87</v>
      </c>
    </row>
    <row r="27" spans="1:8" s="5" customFormat="1" ht="38.25">
      <c r="A27" s="98"/>
      <c r="B27" s="12" t="s">
        <v>26</v>
      </c>
      <c r="C27" s="38">
        <v>100</v>
      </c>
      <c r="D27" s="39">
        <v>10.93</v>
      </c>
      <c r="E27" s="39">
        <v>10.47</v>
      </c>
      <c r="F27" s="39">
        <v>2.93</v>
      </c>
      <c r="G27" s="39">
        <v>150</v>
      </c>
      <c r="H27" s="11" t="s">
        <v>27</v>
      </c>
    </row>
    <row r="28" spans="1:8" s="5" customFormat="1" ht="28.5" customHeight="1">
      <c r="A28" s="98"/>
      <c r="B28" s="15" t="s">
        <v>25</v>
      </c>
      <c r="C28" s="40">
        <v>180</v>
      </c>
      <c r="D28" s="40">
        <v>9.1199999999999992</v>
      </c>
      <c r="E28" s="40">
        <v>2.93</v>
      </c>
      <c r="F28" s="40">
        <v>46.37</v>
      </c>
      <c r="G28" s="40">
        <v>292.5</v>
      </c>
      <c r="H28" s="11">
        <v>302</v>
      </c>
    </row>
    <row r="29" spans="1:8" s="5" customFormat="1" ht="26.25">
      <c r="A29" s="98"/>
      <c r="B29" s="82" t="s">
        <v>90</v>
      </c>
      <c r="C29" s="13">
        <v>200</v>
      </c>
      <c r="D29" s="14">
        <v>0</v>
      </c>
      <c r="E29" s="14">
        <v>0</v>
      </c>
      <c r="F29" s="14">
        <v>21</v>
      </c>
      <c r="G29" s="14">
        <v>84</v>
      </c>
      <c r="H29" s="11" t="s">
        <v>10</v>
      </c>
    </row>
    <row r="30" spans="1:8" s="5" customFormat="1">
      <c r="A30" s="98"/>
      <c r="B30" s="17" t="s">
        <v>11</v>
      </c>
      <c r="C30" s="32">
        <v>25</v>
      </c>
      <c r="D30" s="32">
        <v>1.63</v>
      </c>
      <c r="E30" s="32">
        <v>0.28000000000000003</v>
      </c>
      <c r="F30" s="32">
        <v>11.52</v>
      </c>
      <c r="G30" s="32">
        <v>57.48</v>
      </c>
      <c r="H30" s="11" t="s">
        <v>10</v>
      </c>
    </row>
    <row r="31" spans="1:8" s="25" customFormat="1" ht="25.5">
      <c r="A31" s="99"/>
      <c r="B31" s="20" t="s">
        <v>16</v>
      </c>
      <c r="C31" s="21">
        <v>50</v>
      </c>
      <c r="D31" s="22">
        <v>3.25</v>
      </c>
      <c r="E31" s="22">
        <v>0.55000000000000004</v>
      </c>
      <c r="F31" s="22">
        <v>23.05</v>
      </c>
      <c r="G31" s="22">
        <v>114.95</v>
      </c>
      <c r="H31" s="11" t="s">
        <v>10</v>
      </c>
    </row>
    <row r="32" spans="1:8" s="25" customFormat="1">
      <c r="A32" s="7" t="s">
        <v>17</v>
      </c>
      <c r="B32" s="6"/>
      <c r="C32" s="23">
        <f t="shared" ref="C32:F32" si="1">C26+C27+C29+C30+C28+C31+C25</f>
        <v>730</v>
      </c>
      <c r="D32" s="24">
        <f t="shared" si="1"/>
        <v>26.555</v>
      </c>
      <c r="E32" s="24">
        <f t="shared" si="1"/>
        <v>20.355</v>
      </c>
      <c r="F32" s="24">
        <f t="shared" si="1"/>
        <v>110.075</v>
      </c>
      <c r="G32" s="24">
        <f>G26+G27+G29+G30+G28+G31+G25</f>
        <v>945.17000000000007</v>
      </c>
      <c r="H32" s="6"/>
    </row>
  </sheetData>
  <mergeCells count="10">
    <mergeCell ref="A10:H10"/>
    <mergeCell ref="A11:H11"/>
    <mergeCell ref="A17:H17"/>
    <mergeCell ref="A18:A22"/>
    <mergeCell ref="A25:A31"/>
    <mergeCell ref="A13:H13"/>
    <mergeCell ref="A15:A16"/>
    <mergeCell ref="B15:B16"/>
    <mergeCell ref="C15:C16"/>
    <mergeCell ref="D15:F1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J40"/>
  <sheetViews>
    <sheetView tabSelected="1" topLeftCell="A7" workbookViewId="0">
      <selection activeCell="N39" sqref="N39"/>
    </sheetView>
  </sheetViews>
  <sheetFormatPr defaultRowHeight="15"/>
  <cols>
    <col min="1" max="1" width="14.7109375" style="51" customWidth="1"/>
    <col min="2" max="2" width="17.7109375" style="31" customWidth="1"/>
    <col min="3" max="5" width="6.7109375" style="51" customWidth="1"/>
    <col min="6" max="6" width="8.7109375" style="51" customWidth="1"/>
    <col min="7" max="7" width="14.7109375" style="51" customWidth="1"/>
    <col min="8" max="8" width="9.7109375" style="51" customWidth="1"/>
  </cols>
  <sheetData>
    <row r="1" spans="1:10" ht="15.75">
      <c r="A1" s="87" t="s">
        <v>96</v>
      </c>
      <c r="B1" s="88"/>
      <c r="C1" s="1"/>
      <c r="D1" s="1"/>
      <c r="E1"/>
      <c r="F1"/>
      <c r="G1"/>
      <c r="H1" s="31"/>
    </row>
    <row r="2" spans="1:10" ht="15.75">
      <c r="A2" s="89" t="s">
        <v>97</v>
      </c>
      <c r="B2" s="89"/>
      <c r="C2" s="89"/>
      <c r="D2" s="89"/>
      <c r="E2"/>
      <c r="F2"/>
      <c r="G2" s="90"/>
      <c r="H2" s="31"/>
    </row>
    <row r="3" spans="1:10" ht="15.75">
      <c r="A3" s="89"/>
      <c r="B3" s="89"/>
      <c r="C3" s="89"/>
      <c r="D3" s="89"/>
      <c r="E3"/>
      <c r="F3"/>
      <c r="G3" s="90"/>
      <c r="H3" s="31"/>
    </row>
    <row r="4" spans="1:10" ht="15.75">
      <c r="A4" s="91"/>
      <c r="B4" s="91"/>
      <c r="C4" s="91"/>
      <c r="D4" s="91"/>
      <c r="E4"/>
      <c r="F4"/>
      <c r="G4"/>
      <c r="H4" s="31"/>
    </row>
    <row r="5" spans="1:10">
      <c r="A5" s="8" t="s">
        <v>96</v>
      </c>
      <c r="B5" s="90"/>
      <c r="C5"/>
      <c r="D5"/>
      <c r="E5"/>
      <c r="F5"/>
      <c r="G5"/>
      <c r="H5" s="31"/>
    </row>
    <row r="6" spans="1:10" ht="15.75">
      <c r="A6" s="89" t="s">
        <v>98</v>
      </c>
      <c r="B6" s="89"/>
      <c r="C6" s="89"/>
      <c r="D6" s="89"/>
      <c r="H6" s="31"/>
    </row>
    <row r="10" spans="1:10" ht="15.75">
      <c r="A10" s="92" t="s">
        <v>0</v>
      </c>
      <c r="B10" s="92"/>
      <c r="C10" s="92"/>
      <c r="D10" s="92"/>
      <c r="E10" s="92"/>
      <c r="F10" s="92"/>
      <c r="G10" s="92"/>
      <c r="H10" s="92"/>
    </row>
    <row r="11" spans="1:10" ht="15.75">
      <c r="A11" s="93" t="s">
        <v>103</v>
      </c>
      <c r="B11" s="93"/>
      <c r="C11" s="93"/>
      <c r="D11" s="93"/>
      <c r="E11" s="93"/>
      <c r="F11" s="93"/>
      <c r="G11" s="93"/>
      <c r="H11" s="93"/>
    </row>
    <row r="13" spans="1:10" s="1" customFormat="1" ht="15.75">
      <c r="A13" s="100" t="s">
        <v>85</v>
      </c>
      <c r="B13" s="100"/>
      <c r="C13" s="100"/>
      <c r="D13" s="100"/>
      <c r="E13" s="100"/>
      <c r="F13" s="100"/>
      <c r="G13" s="100"/>
      <c r="H13" s="100"/>
    </row>
    <row r="14" spans="1:10" s="1" customFormat="1" ht="15.75">
      <c r="A14" s="41"/>
      <c r="B14" s="41"/>
      <c r="C14" s="41"/>
      <c r="D14" s="41"/>
      <c r="E14" s="41"/>
      <c r="F14" s="41"/>
      <c r="G14" s="41"/>
      <c r="H14" s="41"/>
    </row>
    <row r="15" spans="1:10" s="5" customFormat="1" ht="31.5" customHeight="1">
      <c r="A15" s="101" t="s">
        <v>1</v>
      </c>
      <c r="B15" s="101" t="s">
        <v>2</v>
      </c>
      <c r="C15" s="101" t="s">
        <v>3</v>
      </c>
      <c r="D15" s="101" t="s">
        <v>4</v>
      </c>
      <c r="E15" s="101"/>
      <c r="F15" s="101"/>
      <c r="G15" s="74" t="s">
        <v>5</v>
      </c>
      <c r="H15" s="74" t="s">
        <v>6</v>
      </c>
      <c r="I15" s="4"/>
      <c r="J15" s="4"/>
    </row>
    <row r="16" spans="1:10" s="5" customFormat="1">
      <c r="A16" s="101"/>
      <c r="B16" s="101"/>
      <c r="C16" s="101"/>
      <c r="D16" s="32" t="s">
        <v>7</v>
      </c>
      <c r="E16" s="32" t="s">
        <v>8</v>
      </c>
      <c r="F16" s="32" t="s">
        <v>9</v>
      </c>
      <c r="G16" s="33"/>
      <c r="H16" s="33"/>
    </row>
    <row r="17" spans="1:8" s="5" customFormat="1" ht="30" customHeight="1">
      <c r="A17" s="94" t="s">
        <v>69</v>
      </c>
      <c r="B17" s="95"/>
      <c r="C17" s="95"/>
      <c r="D17" s="95"/>
      <c r="E17" s="95"/>
      <c r="F17" s="95"/>
      <c r="G17" s="95"/>
      <c r="H17" s="96"/>
    </row>
    <row r="18" spans="1:8" s="5" customFormat="1" ht="38.25" customHeight="1">
      <c r="A18" s="97" t="s">
        <v>12</v>
      </c>
      <c r="B18" s="17" t="s">
        <v>118</v>
      </c>
      <c r="C18" s="11">
        <v>250</v>
      </c>
      <c r="D18" s="14">
        <v>6.94</v>
      </c>
      <c r="E18" s="14">
        <v>12.19</v>
      </c>
      <c r="F18" s="14">
        <v>48.14</v>
      </c>
      <c r="G18" s="14">
        <v>330.69</v>
      </c>
      <c r="H18" s="11">
        <v>181</v>
      </c>
    </row>
    <row r="19" spans="1:8" s="5" customFormat="1">
      <c r="A19" s="98"/>
      <c r="B19" s="34" t="s">
        <v>11</v>
      </c>
      <c r="C19" s="35">
        <v>60</v>
      </c>
      <c r="D19" s="26">
        <v>4.1900000000000004</v>
      </c>
      <c r="E19" s="26">
        <v>0.66</v>
      </c>
      <c r="F19" s="26">
        <v>27.6</v>
      </c>
      <c r="G19" s="26">
        <v>143.4</v>
      </c>
      <c r="H19" s="36" t="s">
        <v>10</v>
      </c>
    </row>
    <row r="20" spans="1:8" s="5" customFormat="1">
      <c r="A20" s="98"/>
      <c r="B20" s="6" t="s">
        <v>19</v>
      </c>
      <c r="C20" s="11">
        <v>15</v>
      </c>
      <c r="D20" s="78">
        <v>3.48</v>
      </c>
      <c r="E20" s="78">
        <v>4.43</v>
      </c>
      <c r="F20" s="78">
        <f>F58/20*25</f>
        <v>0</v>
      </c>
      <c r="G20" s="16">
        <v>54</v>
      </c>
      <c r="H20" s="11">
        <v>15</v>
      </c>
    </row>
    <row r="21" spans="1:8" s="5" customFormat="1">
      <c r="A21" s="98"/>
      <c r="B21" s="17" t="s">
        <v>87</v>
      </c>
      <c r="C21" s="13">
        <v>200</v>
      </c>
      <c r="D21" s="14">
        <v>3.17</v>
      </c>
      <c r="E21" s="14">
        <v>2.68</v>
      </c>
      <c r="F21" s="14">
        <v>15.9</v>
      </c>
      <c r="G21" s="14">
        <v>100.6</v>
      </c>
      <c r="H21" s="11">
        <v>379</v>
      </c>
    </row>
    <row r="22" spans="1:8" s="5" customFormat="1">
      <c r="A22" s="80"/>
      <c r="B22" s="76" t="s">
        <v>66</v>
      </c>
      <c r="C22" s="13">
        <v>100</v>
      </c>
      <c r="D22" s="14">
        <v>0.4</v>
      </c>
      <c r="E22" s="14">
        <v>0.4</v>
      </c>
      <c r="F22" s="14">
        <v>9.8000000000000007</v>
      </c>
      <c r="G22" s="14">
        <v>47</v>
      </c>
      <c r="H22" s="11">
        <v>338</v>
      </c>
    </row>
    <row r="23" spans="1:8" s="8" customFormat="1" ht="14.25">
      <c r="A23" s="37" t="s">
        <v>14</v>
      </c>
      <c r="B23" s="7"/>
      <c r="C23" s="28">
        <f t="shared" ref="C23:F23" si="0">C18+C19+C20+C21+C22</f>
        <v>625</v>
      </c>
      <c r="D23" s="29">
        <f t="shared" si="0"/>
        <v>18.18</v>
      </c>
      <c r="E23" s="29">
        <f t="shared" si="0"/>
        <v>20.36</v>
      </c>
      <c r="F23" s="29">
        <f t="shared" si="0"/>
        <v>101.44000000000001</v>
      </c>
      <c r="G23" s="29">
        <f>G18+G19+G20+G21+G22</f>
        <v>675.69</v>
      </c>
      <c r="H23" s="30"/>
    </row>
    <row r="24" spans="1:8" s="5" customFormat="1">
      <c r="A24" s="37"/>
      <c r="B24" s="6"/>
      <c r="C24" s="33"/>
      <c r="D24" s="33"/>
      <c r="E24" s="33"/>
      <c r="F24" s="33"/>
      <c r="G24" s="33"/>
      <c r="H24" s="33"/>
    </row>
    <row r="25" spans="1:8" s="42" customFormat="1" ht="30" customHeight="1">
      <c r="A25" s="97" t="s">
        <v>15</v>
      </c>
      <c r="B25" s="17" t="s">
        <v>31</v>
      </c>
      <c r="C25" s="13">
        <v>100</v>
      </c>
      <c r="D25" s="14">
        <v>0.7</v>
      </c>
      <c r="E25" s="14">
        <v>0.1</v>
      </c>
      <c r="F25" s="14">
        <v>1.9</v>
      </c>
      <c r="G25" s="14">
        <v>12</v>
      </c>
      <c r="H25" s="11">
        <v>71</v>
      </c>
    </row>
    <row r="26" spans="1:8" s="5" customFormat="1" ht="41.25" customHeight="1">
      <c r="A26" s="98"/>
      <c r="B26" s="17" t="s">
        <v>77</v>
      </c>
      <c r="C26" s="44">
        <v>250</v>
      </c>
      <c r="D26" s="16">
        <v>5.85</v>
      </c>
      <c r="E26" s="16">
        <v>8.5299999999999994</v>
      </c>
      <c r="F26" s="16">
        <v>8.85</v>
      </c>
      <c r="G26" s="16">
        <v>128.34</v>
      </c>
      <c r="H26" s="18">
        <v>98</v>
      </c>
    </row>
    <row r="27" spans="1:8" s="5" customFormat="1" ht="33" customHeight="1">
      <c r="A27" s="98"/>
      <c r="B27" s="17" t="s">
        <v>79</v>
      </c>
      <c r="C27" s="44">
        <v>115</v>
      </c>
      <c r="D27" s="16">
        <v>17.829999999999998</v>
      </c>
      <c r="E27" s="16">
        <v>17.02</v>
      </c>
      <c r="F27" s="16">
        <v>5.67</v>
      </c>
      <c r="G27" s="16">
        <v>281.33999999999997</v>
      </c>
      <c r="H27" s="18">
        <v>254</v>
      </c>
    </row>
    <row r="28" spans="1:8" s="5" customFormat="1" ht="28.5" customHeight="1">
      <c r="A28" s="98"/>
      <c r="B28" s="15" t="s">
        <v>55</v>
      </c>
      <c r="C28" s="44">
        <v>180</v>
      </c>
      <c r="D28" s="16">
        <v>5.35</v>
      </c>
      <c r="E28" s="16">
        <v>6.91</v>
      </c>
      <c r="F28" s="16">
        <v>36.54</v>
      </c>
      <c r="G28" s="16">
        <v>234.84</v>
      </c>
      <c r="H28" s="11">
        <v>202</v>
      </c>
    </row>
    <row r="29" spans="1:8" s="5" customFormat="1" ht="26.25" customHeight="1">
      <c r="A29" s="98"/>
      <c r="B29" s="6" t="s">
        <v>38</v>
      </c>
      <c r="C29" s="86">
        <v>200</v>
      </c>
      <c r="D29" s="86">
        <v>0.68</v>
      </c>
      <c r="E29" s="86">
        <v>0.3</v>
      </c>
      <c r="F29" s="86">
        <v>20.76</v>
      </c>
      <c r="G29" s="86">
        <v>88.2</v>
      </c>
      <c r="H29" s="86">
        <v>388</v>
      </c>
    </row>
    <row r="30" spans="1:8" s="5" customFormat="1">
      <c r="A30" s="98"/>
      <c r="B30" s="17" t="s">
        <v>11</v>
      </c>
      <c r="C30" s="18">
        <v>40</v>
      </c>
      <c r="D30" s="19">
        <v>2.78</v>
      </c>
      <c r="E30" s="19">
        <v>0.44</v>
      </c>
      <c r="F30" s="19">
        <v>18.399999999999999</v>
      </c>
      <c r="G30" s="19">
        <v>95.6</v>
      </c>
      <c r="H30" s="11" t="s">
        <v>10</v>
      </c>
    </row>
    <row r="31" spans="1:8" s="5" customFormat="1" ht="25.5">
      <c r="A31" s="98"/>
      <c r="B31" s="20" t="s">
        <v>16</v>
      </c>
      <c r="C31" s="21">
        <v>50</v>
      </c>
      <c r="D31" s="22">
        <v>3.25</v>
      </c>
      <c r="E31" s="22">
        <v>0.55000000000000004</v>
      </c>
      <c r="F31" s="22">
        <v>23.05</v>
      </c>
      <c r="G31" s="22">
        <v>114.95</v>
      </c>
      <c r="H31" s="11" t="s">
        <v>10</v>
      </c>
    </row>
    <row r="32" spans="1:8" s="5" customFormat="1">
      <c r="A32" s="7" t="s">
        <v>17</v>
      </c>
      <c r="B32" s="6"/>
      <c r="C32" s="23">
        <f t="shared" ref="C32:F32" si="1">C25+C26+C27+C28+C29+C30+C31</f>
        <v>935</v>
      </c>
      <c r="D32" s="24">
        <f t="shared" si="1"/>
        <v>36.44</v>
      </c>
      <c r="E32" s="24">
        <f t="shared" si="1"/>
        <v>33.849999999999994</v>
      </c>
      <c r="F32" s="24">
        <f t="shared" si="1"/>
        <v>115.17</v>
      </c>
      <c r="G32" s="24">
        <f>G25+G26+G27+G28+G29+G30+G31</f>
        <v>955.2700000000001</v>
      </c>
      <c r="H32" s="6"/>
    </row>
    <row r="34" spans="2:8">
      <c r="B34" s="52"/>
      <c r="C34" s="53"/>
      <c r="D34" s="54"/>
      <c r="E34" s="54"/>
      <c r="F34" s="54"/>
      <c r="G34" s="54"/>
      <c r="H34" s="55"/>
    </row>
    <row r="35" spans="2:8">
      <c r="B35" s="56"/>
      <c r="C35" s="57"/>
      <c r="D35" s="57"/>
      <c r="E35" s="57"/>
      <c r="F35" s="57"/>
      <c r="G35" s="57"/>
      <c r="H35" s="57"/>
    </row>
    <row r="36" spans="2:8">
      <c r="B36" s="56"/>
      <c r="C36" s="57"/>
      <c r="D36" s="57"/>
      <c r="E36" s="57"/>
      <c r="F36" s="57"/>
      <c r="G36" s="57"/>
      <c r="H36" s="57"/>
    </row>
    <row r="37" spans="2:8">
      <c r="B37" s="56"/>
      <c r="C37" s="57"/>
      <c r="D37" s="57"/>
      <c r="E37" s="57"/>
      <c r="F37" s="57"/>
      <c r="G37" s="57"/>
      <c r="H37" s="57"/>
    </row>
    <row r="38" spans="2:8">
      <c r="B38" s="58"/>
      <c r="C38" s="59"/>
      <c r="D38" s="60"/>
      <c r="E38" s="60"/>
      <c r="F38" s="60"/>
      <c r="G38" s="60"/>
      <c r="H38" s="61"/>
    </row>
    <row r="39" spans="2:8">
      <c r="B39" s="56"/>
      <c r="C39" s="57"/>
      <c r="D39" s="57"/>
      <c r="E39" s="57"/>
      <c r="F39" s="57"/>
      <c r="G39" s="57"/>
      <c r="H39" s="57"/>
    </row>
    <row r="40" spans="2:8">
      <c r="B40" s="62"/>
      <c r="C40" s="59"/>
      <c r="D40" s="60"/>
      <c r="E40" s="60"/>
      <c r="F40" s="60"/>
      <c r="G40" s="60"/>
      <c r="H40" s="61"/>
    </row>
  </sheetData>
  <mergeCells count="10">
    <mergeCell ref="A10:H10"/>
    <mergeCell ref="A11:H11"/>
    <mergeCell ref="A17:H17"/>
    <mergeCell ref="A18:A21"/>
    <mergeCell ref="A25:A31"/>
    <mergeCell ref="A13:H13"/>
    <mergeCell ref="A15:A16"/>
    <mergeCell ref="B15:B16"/>
    <mergeCell ref="C15:C16"/>
    <mergeCell ref="D15:F1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J31"/>
  <sheetViews>
    <sheetView topLeftCell="A16" workbookViewId="0">
      <selection activeCell="B43" sqref="B43"/>
    </sheetView>
  </sheetViews>
  <sheetFormatPr defaultRowHeight="15"/>
  <cols>
    <col min="1" max="1" width="14.7109375" style="31" customWidth="1"/>
    <col min="2" max="2" width="17.7109375" style="31" customWidth="1"/>
    <col min="3" max="5" width="6.7109375" style="31" customWidth="1"/>
    <col min="6" max="6" width="8.7109375" style="31" customWidth="1"/>
    <col min="7" max="7" width="14.7109375" style="31" customWidth="1"/>
    <col min="8" max="8" width="9.7109375" style="31" customWidth="1"/>
  </cols>
  <sheetData>
    <row r="1" spans="1:10" ht="15.75">
      <c r="A1" s="87" t="s">
        <v>96</v>
      </c>
      <c r="B1" s="88"/>
      <c r="C1" s="1"/>
      <c r="D1" s="1"/>
      <c r="E1"/>
      <c r="F1"/>
      <c r="G1"/>
    </row>
    <row r="2" spans="1:10" ht="15.75">
      <c r="A2" s="89" t="s">
        <v>97</v>
      </c>
      <c r="B2" s="89"/>
      <c r="C2" s="89"/>
      <c r="D2" s="89"/>
      <c r="E2"/>
      <c r="F2"/>
      <c r="G2" s="90"/>
    </row>
    <row r="3" spans="1:10" ht="15.75">
      <c r="A3" s="89"/>
      <c r="B3" s="89"/>
      <c r="C3" s="89"/>
      <c r="D3" s="89"/>
      <c r="E3"/>
      <c r="F3"/>
      <c r="G3" s="90"/>
    </row>
    <row r="4" spans="1:10" ht="15.75">
      <c r="A4" s="91"/>
      <c r="B4" s="91"/>
      <c r="C4" s="91"/>
      <c r="D4" s="91"/>
      <c r="E4"/>
      <c r="F4"/>
      <c r="G4"/>
    </row>
    <row r="5" spans="1:10">
      <c r="A5" s="8" t="s">
        <v>96</v>
      </c>
      <c r="B5" s="90"/>
      <c r="C5"/>
      <c r="D5"/>
      <c r="E5"/>
      <c r="F5"/>
      <c r="G5"/>
    </row>
    <row r="6" spans="1:10" ht="15.75">
      <c r="A6" s="89" t="s">
        <v>98</v>
      </c>
      <c r="B6" s="89"/>
      <c r="C6" s="89"/>
      <c r="D6" s="89"/>
      <c r="E6" s="51"/>
      <c r="F6" s="51"/>
      <c r="G6" s="51"/>
    </row>
    <row r="7" spans="1:10">
      <c r="A7" s="51"/>
      <c r="C7" s="51"/>
      <c r="D7" s="51"/>
      <c r="E7" s="51"/>
      <c r="F7" s="51"/>
      <c r="G7" s="51"/>
      <c r="H7" s="51"/>
    </row>
    <row r="8" spans="1:10">
      <c r="A8" s="51"/>
      <c r="C8" s="51"/>
      <c r="D8" s="51"/>
      <c r="E8" s="51"/>
      <c r="F8" s="51"/>
      <c r="G8" s="51"/>
      <c r="H8" s="51"/>
    </row>
    <row r="9" spans="1:10">
      <c r="A9" s="51"/>
      <c r="C9" s="51"/>
      <c r="D9" s="51"/>
      <c r="E9" s="51"/>
      <c r="F9" s="51"/>
      <c r="G9" s="51"/>
      <c r="H9" s="51"/>
    </row>
    <row r="10" spans="1:10" ht="15.75">
      <c r="A10" s="92" t="s">
        <v>0</v>
      </c>
      <c r="B10" s="92"/>
      <c r="C10" s="92"/>
      <c r="D10" s="92"/>
      <c r="E10" s="92"/>
      <c r="F10" s="92"/>
      <c r="G10" s="92"/>
      <c r="H10" s="92"/>
    </row>
    <row r="11" spans="1:10" ht="15.75">
      <c r="A11" s="93" t="s">
        <v>100</v>
      </c>
      <c r="B11" s="93"/>
      <c r="C11" s="93"/>
      <c r="D11" s="93"/>
      <c r="E11" s="93"/>
      <c r="F11" s="93"/>
      <c r="G11" s="93"/>
      <c r="H11" s="93"/>
    </row>
    <row r="13" spans="1:10" s="1" customFormat="1" ht="15.75">
      <c r="A13" s="100" t="s">
        <v>18</v>
      </c>
      <c r="B13" s="100"/>
      <c r="C13" s="100"/>
      <c r="D13" s="100"/>
      <c r="E13" s="100"/>
      <c r="F13" s="100"/>
      <c r="G13" s="100"/>
      <c r="H13" s="100"/>
    </row>
    <row r="14" spans="1:10" s="1" customFormat="1" ht="15.75">
      <c r="A14" s="2"/>
      <c r="B14" s="2"/>
      <c r="C14" s="2"/>
      <c r="D14" s="2"/>
      <c r="E14" s="2"/>
      <c r="F14" s="2"/>
      <c r="G14" s="2"/>
      <c r="H14" s="2"/>
    </row>
    <row r="15" spans="1:10" s="5" customFormat="1" ht="42" customHeight="1">
      <c r="A15" s="101" t="s">
        <v>1</v>
      </c>
      <c r="B15" s="101" t="s">
        <v>2</v>
      </c>
      <c r="C15" s="101" t="s">
        <v>3</v>
      </c>
      <c r="D15" s="101" t="s">
        <v>4</v>
      </c>
      <c r="E15" s="101"/>
      <c r="F15" s="101"/>
      <c r="G15" s="3" t="s">
        <v>5</v>
      </c>
      <c r="H15" s="3" t="s">
        <v>6</v>
      </c>
      <c r="I15" s="4"/>
      <c r="J15" s="4"/>
    </row>
    <row r="16" spans="1:10" s="5" customFormat="1">
      <c r="A16" s="101"/>
      <c r="B16" s="101"/>
      <c r="C16" s="101"/>
      <c r="D16" s="32" t="s">
        <v>7</v>
      </c>
      <c r="E16" s="32" t="s">
        <v>8</v>
      </c>
      <c r="F16" s="32" t="s">
        <v>9</v>
      </c>
      <c r="G16" s="33"/>
      <c r="H16" s="33"/>
    </row>
    <row r="17" spans="1:8" s="5" customFormat="1" ht="30" customHeight="1">
      <c r="A17" s="94" t="s">
        <v>39</v>
      </c>
      <c r="B17" s="95"/>
      <c r="C17" s="95"/>
      <c r="D17" s="95"/>
      <c r="E17" s="95"/>
      <c r="F17" s="95"/>
      <c r="G17" s="95"/>
      <c r="H17" s="96"/>
    </row>
    <row r="18" spans="1:8" s="5" customFormat="1" ht="41.25" customHeight="1">
      <c r="A18" s="97" t="s">
        <v>12</v>
      </c>
      <c r="B18" s="6" t="s">
        <v>94</v>
      </c>
      <c r="C18" s="72">
        <v>60</v>
      </c>
      <c r="D18" s="66">
        <v>0.9</v>
      </c>
      <c r="E18" s="66">
        <v>3.05</v>
      </c>
      <c r="F18" s="66">
        <v>10.82</v>
      </c>
      <c r="G18" s="72">
        <v>62.22</v>
      </c>
      <c r="H18" s="72">
        <v>61</v>
      </c>
    </row>
    <row r="19" spans="1:8" s="5" customFormat="1" ht="28.5" customHeight="1">
      <c r="A19" s="98"/>
      <c r="B19" s="17" t="s">
        <v>65</v>
      </c>
      <c r="C19" s="75" t="s">
        <v>40</v>
      </c>
      <c r="D19" s="66">
        <v>10.7</v>
      </c>
      <c r="E19" s="66">
        <v>5.56</v>
      </c>
      <c r="F19" s="66">
        <v>60.71</v>
      </c>
      <c r="G19" s="72">
        <v>347.95</v>
      </c>
      <c r="H19" s="72">
        <v>399</v>
      </c>
    </row>
    <row r="20" spans="1:8" s="5" customFormat="1" ht="26.25">
      <c r="A20" s="98"/>
      <c r="B20" s="6" t="s">
        <v>34</v>
      </c>
      <c r="C20" s="27" t="s">
        <v>21</v>
      </c>
      <c r="D20" s="14">
        <v>0.53</v>
      </c>
      <c r="E20" s="14">
        <v>0</v>
      </c>
      <c r="F20" s="14">
        <v>9.4700000000000006</v>
      </c>
      <c r="G20" s="14">
        <v>60</v>
      </c>
      <c r="H20" s="72">
        <v>376</v>
      </c>
    </row>
    <row r="21" spans="1:8" s="5" customFormat="1" ht="20.25" customHeight="1">
      <c r="A21" s="98"/>
      <c r="B21" s="34" t="s">
        <v>11</v>
      </c>
      <c r="C21" s="18">
        <v>50</v>
      </c>
      <c r="D21" s="19">
        <v>3.49</v>
      </c>
      <c r="E21" s="19">
        <v>0.55000000000000004</v>
      </c>
      <c r="F21" s="19">
        <v>23</v>
      </c>
      <c r="G21" s="19">
        <v>119.5</v>
      </c>
      <c r="H21" s="36" t="s">
        <v>10</v>
      </c>
    </row>
    <row r="22" spans="1:8" s="5" customFormat="1" ht="19.5" customHeight="1">
      <c r="A22" s="37" t="s">
        <v>14</v>
      </c>
      <c r="B22" s="7"/>
      <c r="C22" s="28">
        <v>505</v>
      </c>
      <c r="D22" s="29">
        <f t="shared" ref="D22:F22" si="0">D18+D19+D20+D21</f>
        <v>15.62</v>
      </c>
      <c r="E22" s="29">
        <f t="shared" si="0"/>
        <v>9.16</v>
      </c>
      <c r="F22" s="29">
        <f t="shared" si="0"/>
        <v>104</v>
      </c>
      <c r="G22" s="29">
        <f>G18+G19+G20+G21</f>
        <v>589.66999999999996</v>
      </c>
      <c r="H22" s="37"/>
    </row>
    <row r="23" spans="1:8" s="5" customFormat="1">
      <c r="A23" s="37"/>
      <c r="B23" s="6"/>
      <c r="C23" s="33"/>
      <c r="D23" s="33"/>
      <c r="E23" s="33"/>
      <c r="F23" s="33"/>
      <c r="G23" s="33"/>
      <c r="H23" s="33"/>
    </row>
    <row r="24" spans="1:8" s="5" customFormat="1" ht="25.5">
      <c r="A24" s="97" t="s">
        <v>15</v>
      </c>
      <c r="B24" s="12" t="s">
        <v>32</v>
      </c>
      <c r="C24" s="13">
        <v>60</v>
      </c>
      <c r="D24" s="14">
        <v>0.66</v>
      </c>
      <c r="E24" s="14">
        <v>0</v>
      </c>
      <c r="F24" s="14">
        <v>2.2799999999999998</v>
      </c>
      <c r="G24" s="14">
        <v>13.2</v>
      </c>
      <c r="H24" s="11">
        <v>71</v>
      </c>
    </row>
    <row r="25" spans="1:8" s="5" customFormat="1" ht="51">
      <c r="A25" s="98"/>
      <c r="B25" s="15" t="s">
        <v>60</v>
      </c>
      <c r="C25" s="44">
        <v>200</v>
      </c>
      <c r="D25" s="16">
        <v>7.77</v>
      </c>
      <c r="E25" s="16">
        <v>7.15</v>
      </c>
      <c r="F25" s="16">
        <v>6.75</v>
      </c>
      <c r="G25" s="16">
        <v>129.97999999999999</v>
      </c>
      <c r="H25" s="11">
        <v>88</v>
      </c>
    </row>
    <row r="26" spans="1:8" s="5" customFormat="1" ht="39" customHeight="1">
      <c r="A26" s="98"/>
      <c r="B26" s="12" t="s">
        <v>46</v>
      </c>
      <c r="C26" s="38">
        <v>110</v>
      </c>
      <c r="D26" s="39">
        <v>10.83</v>
      </c>
      <c r="E26" s="39">
        <v>14.8</v>
      </c>
      <c r="F26" s="39">
        <v>11.34</v>
      </c>
      <c r="G26" s="39">
        <v>237</v>
      </c>
      <c r="H26" s="72" t="s">
        <v>47</v>
      </c>
    </row>
    <row r="27" spans="1:8" s="5" customFormat="1">
      <c r="A27" s="98"/>
      <c r="B27" s="15" t="s">
        <v>51</v>
      </c>
      <c r="C27" s="40">
        <v>150</v>
      </c>
      <c r="D27" s="16">
        <v>3.64</v>
      </c>
      <c r="E27" s="16">
        <v>4.3</v>
      </c>
      <c r="F27" s="16">
        <v>36.67</v>
      </c>
      <c r="G27" s="16">
        <v>193.95</v>
      </c>
      <c r="H27" s="11">
        <v>305</v>
      </c>
    </row>
    <row r="28" spans="1:8" s="5" customFormat="1" ht="26.25" customHeight="1">
      <c r="A28" s="98"/>
      <c r="B28" s="12" t="s">
        <v>62</v>
      </c>
      <c r="C28" s="13">
        <v>200</v>
      </c>
      <c r="D28" s="14">
        <v>0.16</v>
      </c>
      <c r="E28" s="14">
        <v>0.16</v>
      </c>
      <c r="F28" s="14">
        <v>27.88</v>
      </c>
      <c r="G28" s="14">
        <v>114.6</v>
      </c>
      <c r="H28" s="72">
        <v>389</v>
      </c>
    </row>
    <row r="29" spans="1:8" s="5" customFormat="1">
      <c r="A29" s="98"/>
      <c r="B29" s="17" t="s">
        <v>11</v>
      </c>
      <c r="C29" s="18">
        <v>20</v>
      </c>
      <c r="D29" s="19">
        <v>1.39</v>
      </c>
      <c r="E29" s="19">
        <v>0.22</v>
      </c>
      <c r="F29" s="19">
        <v>9.1999999999999993</v>
      </c>
      <c r="G29" s="19">
        <v>47.8</v>
      </c>
      <c r="H29" s="11" t="s">
        <v>10</v>
      </c>
    </row>
    <row r="30" spans="1:8" s="25" customFormat="1" ht="25.5">
      <c r="A30" s="99"/>
      <c r="B30" s="20" t="s">
        <v>16</v>
      </c>
      <c r="C30" s="21">
        <v>40</v>
      </c>
      <c r="D30" s="22">
        <v>2.6</v>
      </c>
      <c r="E30" s="22">
        <v>0.44</v>
      </c>
      <c r="F30" s="22">
        <v>18.440000000000001</v>
      </c>
      <c r="G30" s="22">
        <v>91.96</v>
      </c>
      <c r="H30" s="11" t="s">
        <v>10</v>
      </c>
    </row>
    <row r="31" spans="1:8" s="25" customFormat="1">
      <c r="A31" s="7" t="s">
        <v>17</v>
      </c>
      <c r="B31" s="6"/>
      <c r="C31" s="23">
        <f>C25+C26+C28+C29+C27+C30+C24</f>
        <v>780</v>
      </c>
      <c r="D31" s="24">
        <f>D25+D26+D28+D29+D27+D30+D24</f>
        <v>27.050000000000004</v>
      </c>
      <c r="E31" s="24">
        <f>E25+E26+E28+E29+E27+E30+E24</f>
        <v>27.070000000000004</v>
      </c>
      <c r="F31" s="24">
        <f>F25+F26+F28+F29+F27+F30+F24</f>
        <v>112.56</v>
      </c>
      <c r="G31" s="24">
        <f>G25+G26+G28+G29+G27+G30+G24</f>
        <v>828.49</v>
      </c>
      <c r="H31" s="6"/>
    </row>
  </sheetData>
  <mergeCells count="10">
    <mergeCell ref="A13:H13"/>
    <mergeCell ref="A15:A16"/>
    <mergeCell ref="B15:B16"/>
    <mergeCell ref="C15:C16"/>
    <mergeCell ref="D15:F15"/>
    <mergeCell ref="A10:H10"/>
    <mergeCell ref="A11:H11"/>
    <mergeCell ref="A17:H17"/>
    <mergeCell ref="A18:A21"/>
    <mergeCell ref="A24:A30"/>
  </mergeCells>
  <pageMargins left="0.7" right="0.7" top="0.75" bottom="0.75" header="0.3" footer="0.3"/>
  <pageSetup paperSize="9"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J31"/>
  <sheetViews>
    <sheetView topLeftCell="A16" workbookViewId="0">
      <selection activeCell="K26" sqref="K26"/>
    </sheetView>
  </sheetViews>
  <sheetFormatPr defaultRowHeight="15"/>
  <cols>
    <col min="1" max="1" width="14.7109375" style="31" customWidth="1"/>
    <col min="2" max="2" width="17.7109375" style="31" customWidth="1"/>
    <col min="3" max="5" width="6.7109375" style="31" customWidth="1"/>
    <col min="6" max="6" width="8.7109375" style="31" customWidth="1"/>
    <col min="7" max="7" width="14.7109375" style="31" customWidth="1"/>
    <col min="8" max="8" width="9.7109375" style="31" customWidth="1"/>
  </cols>
  <sheetData>
    <row r="1" spans="1:10" ht="15.75">
      <c r="A1" s="87" t="s">
        <v>96</v>
      </c>
      <c r="B1" s="88"/>
      <c r="C1" s="1"/>
      <c r="D1" s="1"/>
      <c r="E1"/>
      <c r="F1"/>
      <c r="G1"/>
    </row>
    <row r="2" spans="1:10" ht="15.75">
      <c r="A2" s="89" t="s">
        <v>97</v>
      </c>
      <c r="B2" s="89"/>
      <c r="C2" s="89"/>
      <c r="D2" s="89"/>
      <c r="E2"/>
      <c r="F2"/>
      <c r="G2" s="90"/>
    </row>
    <row r="3" spans="1:10" ht="15.75">
      <c r="A3" s="89"/>
      <c r="B3" s="89"/>
      <c r="C3" s="89"/>
      <c r="D3" s="89"/>
      <c r="E3"/>
      <c r="F3"/>
      <c r="G3" s="90"/>
    </row>
    <row r="4" spans="1:10" ht="15.75">
      <c r="A4" s="91"/>
      <c r="B4" s="91"/>
      <c r="C4" s="91"/>
      <c r="D4" s="91"/>
      <c r="E4"/>
      <c r="F4"/>
      <c r="G4"/>
    </row>
    <row r="5" spans="1:10">
      <c r="A5" s="8" t="s">
        <v>96</v>
      </c>
      <c r="B5" s="90"/>
      <c r="C5"/>
      <c r="D5"/>
      <c r="E5"/>
      <c r="F5"/>
      <c r="G5"/>
    </row>
    <row r="6" spans="1:10" ht="15.75">
      <c r="A6" s="89" t="s">
        <v>98</v>
      </c>
      <c r="B6" s="89"/>
      <c r="C6" s="89"/>
      <c r="D6" s="89"/>
      <c r="E6" s="51"/>
      <c r="F6" s="51"/>
      <c r="G6" s="51"/>
    </row>
    <row r="7" spans="1:10">
      <c r="A7" s="51"/>
      <c r="C7" s="51"/>
      <c r="D7" s="51"/>
      <c r="E7" s="51"/>
      <c r="F7" s="51"/>
      <c r="G7" s="51"/>
      <c r="H7" s="51"/>
    </row>
    <row r="8" spans="1:10">
      <c r="A8" s="51"/>
      <c r="C8" s="51"/>
      <c r="D8" s="51"/>
      <c r="E8" s="51"/>
      <c r="F8" s="51"/>
      <c r="G8" s="51"/>
      <c r="H8" s="51"/>
    </row>
    <row r="9" spans="1:10">
      <c r="A9" s="51"/>
      <c r="C9" s="51"/>
      <c r="D9" s="51"/>
      <c r="E9" s="51"/>
      <c r="F9" s="51"/>
      <c r="G9" s="51"/>
      <c r="H9" s="51"/>
    </row>
    <row r="10" spans="1:10" ht="15.75">
      <c r="A10" s="92" t="s">
        <v>0</v>
      </c>
      <c r="B10" s="92"/>
      <c r="C10" s="92"/>
      <c r="D10" s="92"/>
      <c r="E10" s="92"/>
      <c r="F10" s="92"/>
      <c r="G10" s="92"/>
      <c r="H10" s="92"/>
    </row>
    <row r="11" spans="1:10" ht="15.75">
      <c r="A11" s="93" t="s">
        <v>100</v>
      </c>
      <c r="B11" s="93"/>
      <c r="C11" s="93"/>
      <c r="D11" s="93"/>
      <c r="E11" s="93"/>
      <c r="F11" s="93"/>
      <c r="G11" s="93"/>
      <c r="H11" s="93"/>
    </row>
    <row r="13" spans="1:10" s="1" customFormat="1" ht="15.75" customHeight="1">
      <c r="A13" s="100" t="s">
        <v>85</v>
      </c>
      <c r="B13" s="100"/>
      <c r="C13" s="100"/>
      <c r="D13" s="100"/>
      <c r="E13" s="100"/>
      <c r="F13" s="100"/>
      <c r="G13" s="100"/>
      <c r="H13" s="100"/>
    </row>
    <row r="14" spans="1:10" s="1" customFormat="1" ht="15.75">
      <c r="A14" s="71"/>
      <c r="B14" s="71"/>
      <c r="C14" s="71"/>
      <c r="D14" s="71"/>
      <c r="E14" s="71"/>
      <c r="F14" s="71"/>
      <c r="G14" s="71"/>
      <c r="H14" s="71"/>
    </row>
    <row r="15" spans="1:10" s="5" customFormat="1" ht="42" customHeight="1">
      <c r="A15" s="101" t="s">
        <v>1</v>
      </c>
      <c r="B15" s="101" t="s">
        <v>2</v>
      </c>
      <c r="C15" s="101" t="s">
        <v>3</v>
      </c>
      <c r="D15" s="101" t="s">
        <v>4</v>
      </c>
      <c r="E15" s="101"/>
      <c r="F15" s="101"/>
      <c r="G15" s="72" t="s">
        <v>5</v>
      </c>
      <c r="H15" s="72" t="s">
        <v>6</v>
      </c>
      <c r="I15" s="4"/>
      <c r="J15" s="4"/>
    </row>
    <row r="16" spans="1:10" s="5" customFormat="1">
      <c r="A16" s="101"/>
      <c r="B16" s="101"/>
      <c r="C16" s="101"/>
      <c r="D16" s="32" t="s">
        <v>7</v>
      </c>
      <c r="E16" s="32" t="s">
        <v>8</v>
      </c>
      <c r="F16" s="32" t="s">
        <v>9</v>
      </c>
      <c r="G16" s="33"/>
      <c r="H16" s="33"/>
    </row>
    <row r="17" spans="1:8" s="5" customFormat="1" ht="30" customHeight="1">
      <c r="A17" s="94" t="s">
        <v>39</v>
      </c>
      <c r="B17" s="95"/>
      <c r="C17" s="95"/>
      <c r="D17" s="95"/>
      <c r="E17" s="95"/>
      <c r="F17" s="95"/>
      <c r="G17" s="95"/>
      <c r="H17" s="96"/>
    </row>
    <row r="18" spans="1:8" s="5" customFormat="1" ht="40.5" customHeight="1">
      <c r="A18" s="97" t="s">
        <v>12</v>
      </c>
      <c r="B18" s="6" t="s">
        <v>106</v>
      </c>
      <c r="C18" s="86">
        <v>150</v>
      </c>
      <c r="D18" s="66">
        <v>1.59</v>
      </c>
      <c r="E18" s="66">
        <v>0.26</v>
      </c>
      <c r="F18" s="66">
        <v>12.78</v>
      </c>
      <c r="G18" s="66">
        <v>59.85</v>
      </c>
      <c r="H18" s="86">
        <v>59</v>
      </c>
    </row>
    <row r="19" spans="1:8" s="5" customFormat="1" ht="28.5" customHeight="1">
      <c r="A19" s="98"/>
      <c r="B19" s="17" t="s">
        <v>65</v>
      </c>
      <c r="C19" s="75" t="s">
        <v>92</v>
      </c>
      <c r="D19" s="66">
        <f>'[1]нед.1 д.2'!D19/180*210</f>
        <v>4.2466666666666661</v>
      </c>
      <c r="E19" s="66">
        <f>'[1]нед.1 д.2'!E19/180*210</f>
        <v>5.0166666666666666</v>
      </c>
      <c r="F19" s="66">
        <f>'[1]нед.1 д.2'!F19/180*210</f>
        <v>42.781666666666666</v>
      </c>
      <c r="G19" s="66">
        <v>385.01</v>
      </c>
      <c r="H19" s="86">
        <v>399</v>
      </c>
    </row>
    <row r="20" spans="1:8" s="5" customFormat="1" ht="26.25">
      <c r="A20" s="98"/>
      <c r="B20" s="6" t="s">
        <v>34</v>
      </c>
      <c r="C20" s="65">
        <v>200</v>
      </c>
      <c r="D20" s="14">
        <v>0.53</v>
      </c>
      <c r="E20" s="14">
        <v>0</v>
      </c>
      <c r="F20" s="14">
        <v>9.4700000000000006</v>
      </c>
      <c r="G20" s="14">
        <v>60</v>
      </c>
      <c r="H20" s="86">
        <v>376</v>
      </c>
    </row>
    <row r="21" spans="1:8" s="5" customFormat="1" ht="20.25" customHeight="1">
      <c r="A21" s="98"/>
      <c r="B21" s="34" t="s">
        <v>11</v>
      </c>
      <c r="C21" s="35">
        <v>70</v>
      </c>
      <c r="D21" s="26">
        <v>4.8899999999999997</v>
      </c>
      <c r="E21" s="26">
        <v>0.77</v>
      </c>
      <c r="F21" s="26">
        <v>32.200000000000003</v>
      </c>
      <c r="G21" s="26">
        <v>167.3</v>
      </c>
      <c r="H21" s="36" t="s">
        <v>10</v>
      </c>
    </row>
    <row r="22" spans="1:8" s="5" customFormat="1" ht="19.5" customHeight="1">
      <c r="A22" s="37" t="s">
        <v>14</v>
      </c>
      <c r="B22" s="7"/>
      <c r="C22" s="28">
        <v>570</v>
      </c>
      <c r="D22" s="29">
        <f t="shared" ref="D22:F22" si="0">D18+D19+D20+D21</f>
        <v>11.256666666666666</v>
      </c>
      <c r="E22" s="29">
        <f t="shared" si="0"/>
        <v>6.0466666666666669</v>
      </c>
      <c r="F22" s="29">
        <f t="shared" si="0"/>
        <v>97.231666666666669</v>
      </c>
      <c r="G22" s="29">
        <f>G18+G19+G20+G21</f>
        <v>672.16000000000008</v>
      </c>
      <c r="H22" s="37"/>
    </row>
    <row r="23" spans="1:8" s="5" customFormat="1">
      <c r="A23" s="37"/>
      <c r="B23" s="6"/>
      <c r="C23" s="33"/>
      <c r="D23" s="33"/>
      <c r="E23" s="33"/>
      <c r="F23" s="33"/>
      <c r="G23" s="33"/>
      <c r="H23" s="33"/>
    </row>
    <row r="24" spans="1:8" s="5" customFormat="1" ht="25.5">
      <c r="A24" s="97" t="s">
        <v>15</v>
      </c>
      <c r="B24" s="12" t="s">
        <v>32</v>
      </c>
      <c r="C24" s="13">
        <v>100</v>
      </c>
      <c r="D24" s="14">
        <v>1.1000000000000001</v>
      </c>
      <c r="E24" s="14">
        <f>'[1]нед.1 д.2'!E24/60*100</f>
        <v>0</v>
      </c>
      <c r="F24" s="14">
        <v>3.8</v>
      </c>
      <c r="G24" s="14">
        <v>22</v>
      </c>
      <c r="H24" s="11">
        <v>71</v>
      </c>
    </row>
    <row r="25" spans="1:8" s="5" customFormat="1" ht="51">
      <c r="A25" s="98"/>
      <c r="B25" s="15" t="s">
        <v>60</v>
      </c>
      <c r="C25" s="44">
        <v>250</v>
      </c>
      <c r="D25" s="16">
        <v>9.7100000000000009</v>
      </c>
      <c r="E25" s="16">
        <v>8.94</v>
      </c>
      <c r="F25" s="16">
        <v>8.44</v>
      </c>
      <c r="G25" s="16">
        <v>162.47999999999999</v>
      </c>
      <c r="H25" s="11">
        <v>88</v>
      </c>
    </row>
    <row r="26" spans="1:8" s="5" customFormat="1" ht="39" customHeight="1">
      <c r="A26" s="98"/>
      <c r="B26" s="12" t="s">
        <v>46</v>
      </c>
      <c r="C26" s="38">
        <v>110</v>
      </c>
      <c r="D26" s="39">
        <v>12.83</v>
      </c>
      <c r="E26" s="39">
        <v>14.8</v>
      </c>
      <c r="F26" s="39">
        <v>11.34</v>
      </c>
      <c r="G26" s="39">
        <v>235</v>
      </c>
      <c r="H26" s="86" t="s">
        <v>47</v>
      </c>
    </row>
    <row r="27" spans="1:8" s="5" customFormat="1">
      <c r="A27" s="98"/>
      <c r="B27" s="15" t="s">
        <v>51</v>
      </c>
      <c r="C27" s="40">
        <f>'[1]нед.1 д.2'!C27/150*180</f>
        <v>216</v>
      </c>
      <c r="D27" s="16">
        <f>'[1]нед.1 д.2'!D27/150*180</f>
        <v>0.57599999999999996</v>
      </c>
      <c r="E27" s="16">
        <f>'[1]нед.1 д.2'!E27/150*180</f>
        <v>0</v>
      </c>
      <c r="F27" s="16">
        <f>'[1]нед.1 д.2'!F27/150*180</f>
        <v>10.224</v>
      </c>
      <c r="G27" s="16">
        <v>230.74</v>
      </c>
      <c r="H27" s="11">
        <v>305</v>
      </c>
    </row>
    <row r="28" spans="1:8" s="5" customFormat="1" ht="26.25" customHeight="1">
      <c r="A28" s="98"/>
      <c r="B28" s="12" t="s">
        <v>62</v>
      </c>
      <c r="C28" s="13">
        <v>200</v>
      </c>
      <c r="D28" s="14">
        <v>0.16</v>
      </c>
      <c r="E28" s="14">
        <v>0.16</v>
      </c>
      <c r="F28" s="14">
        <v>27.88</v>
      </c>
      <c r="G28" s="14">
        <v>114.6</v>
      </c>
      <c r="H28" s="86">
        <v>389</v>
      </c>
    </row>
    <row r="29" spans="1:8" s="5" customFormat="1">
      <c r="A29" s="98"/>
      <c r="B29" s="17" t="s">
        <v>11</v>
      </c>
      <c r="C29" s="67">
        <v>30</v>
      </c>
      <c r="D29" s="19">
        <v>2.09</v>
      </c>
      <c r="E29" s="19">
        <v>0.33</v>
      </c>
      <c r="F29" s="19">
        <v>13.8</v>
      </c>
      <c r="G29" s="19">
        <v>71.7</v>
      </c>
      <c r="H29" s="11" t="s">
        <v>10</v>
      </c>
    </row>
    <row r="30" spans="1:8" s="25" customFormat="1" ht="25.5">
      <c r="A30" s="99"/>
      <c r="B30" s="20" t="s">
        <v>16</v>
      </c>
      <c r="C30" s="21">
        <v>50</v>
      </c>
      <c r="D30" s="22">
        <v>3.25</v>
      </c>
      <c r="E30" s="22">
        <v>0.55000000000000004</v>
      </c>
      <c r="F30" s="22">
        <v>23.05</v>
      </c>
      <c r="G30" s="22">
        <v>114.95</v>
      </c>
      <c r="H30" s="11" t="s">
        <v>10</v>
      </c>
    </row>
    <row r="31" spans="1:8" s="25" customFormat="1">
      <c r="A31" s="7" t="s">
        <v>17</v>
      </c>
      <c r="B31" s="6"/>
      <c r="C31" s="23">
        <f>C25+C26+C28+C29+C27+C30+C24</f>
        <v>956</v>
      </c>
      <c r="D31" s="24">
        <f>D25+D26+D28+D29+D27+D30+D24</f>
        <v>29.716000000000001</v>
      </c>
      <c r="E31" s="24">
        <f>E25+E26+E28+E29+E27+E30+E24</f>
        <v>24.78</v>
      </c>
      <c r="F31" s="24">
        <f>F25+F26+F28+F29+F27+F30+F24</f>
        <v>98.533999999999992</v>
      </c>
      <c r="G31" s="24">
        <f>G25+G26+G28+G29+G27+G30+G24</f>
        <v>951.47000000000014</v>
      </c>
      <c r="H31" s="6"/>
    </row>
  </sheetData>
  <mergeCells count="10">
    <mergeCell ref="A10:H10"/>
    <mergeCell ref="A11:H11"/>
    <mergeCell ref="A17:H17"/>
    <mergeCell ref="A18:A21"/>
    <mergeCell ref="A24:A30"/>
    <mergeCell ref="A13:H13"/>
    <mergeCell ref="A15:A16"/>
    <mergeCell ref="B15:B16"/>
    <mergeCell ref="C15:C16"/>
    <mergeCell ref="D15:F1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topLeftCell="A16" workbookViewId="0">
      <selection activeCell="K32" sqref="K32"/>
    </sheetView>
  </sheetViews>
  <sheetFormatPr defaultRowHeight="15"/>
  <cols>
    <col min="1" max="1" width="14.7109375" style="31" customWidth="1"/>
    <col min="2" max="2" width="17.7109375" style="31" customWidth="1"/>
    <col min="3" max="5" width="6.7109375" style="31" customWidth="1"/>
    <col min="6" max="6" width="8.7109375" style="31" customWidth="1"/>
    <col min="7" max="7" width="14.7109375" style="31" customWidth="1"/>
    <col min="8" max="8" width="9.7109375" style="31" customWidth="1"/>
  </cols>
  <sheetData>
    <row r="1" spans="1:10" ht="15.75">
      <c r="A1" s="87" t="s">
        <v>96</v>
      </c>
      <c r="B1" s="88"/>
      <c r="C1" s="1"/>
      <c r="D1" s="1"/>
      <c r="E1"/>
      <c r="F1"/>
      <c r="G1"/>
    </row>
    <row r="2" spans="1:10" ht="15.75">
      <c r="A2" s="89" t="s">
        <v>97</v>
      </c>
      <c r="B2" s="89"/>
      <c r="C2" s="89"/>
      <c r="D2" s="89"/>
      <c r="E2"/>
      <c r="F2"/>
      <c r="G2" s="90"/>
    </row>
    <row r="3" spans="1:10" ht="15.75">
      <c r="A3" s="89"/>
      <c r="B3" s="89"/>
      <c r="C3" s="89"/>
      <c r="D3" s="89"/>
      <c r="E3"/>
      <c r="F3"/>
      <c r="G3" s="90"/>
    </row>
    <row r="4" spans="1:10" ht="15.75">
      <c r="A4" s="91"/>
      <c r="B4" s="91"/>
      <c r="C4" s="91"/>
      <c r="D4" s="91"/>
      <c r="E4"/>
      <c r="F4"/>
      <c r="G4"/>
    </row>
    <row r="5" spans="1:10">
      <c r="A5" s="8" t="s">
        <v>96</v>
      </c>
      <c r="B5" s="90"/>
      <c r="C5"/>
      <c r="D5"/>
      <c r="E5"/>
      <c r="F5"/>
      <c r="G5"/>
    </row>
    <row r="6" spans="1:10" ht="15.75">
      <c r="A6" s="89" t="s">
        <v>98</v>
      </c>
      <c r="B6" s="89"/>
      <c r="C6" s="89"/>
      <c r="D6" s="89"/>
      <c r="E6" s="51"/>
      <c r="F6" s="51"/>
      <c r="G6" s="51"/>
    </row>
    <row r="7" spans="1:10">
      <c r="A7" s="51"/>
      <c r="C7" s="51"/>
      <c r="D7" s="51"/>
      <c r="E7" s="51"/>
      <c r="F7" s="51"/>
      <c r="G7" s="51"/>
      <c r="H7" s="51"/>
    </row>
    <row r="8" spans="1:10">
      <c r="A8" s="51"/>
      <c r="C8" s="51"/>
      <c r="D8" s="51"/>
      <c r="E8" s="51"/>
      <c r="F8" s="51"/>
      <c r="G8" s="51"/>
      <c r="H8" s="51"/>
    </row>
    <row r="9" spans="1:10">
      <c r="A9" s="51"/>
      <c r="C9" s="51"/>
      <c r="D9" s="51"/>
      <c r="E9" s="51"/>
      <c r="F9" s="51"/>
      <c r="G9" s="51"/>
      <c r="H9" s="51"/>
    </row>
    <row r="10" spans="1:10" ht="15.75">
      <c r="A10" s="92" t="s">
        <v>0</v>
      </c>
      <c r="B10" s="92"/>
      <c r="C10" s="92"/>
      <c r="D10" s="92"/>
      <c r="E10" s="92"/>
      <c r="F10" s="92"/>
      <c r="G10" s="92"/>
      <c r="H10" s="92"/>
    </row>
    <row r="11" spans="1:10" ht="15.75">
      <c r="A11" s="93" t="s">
        <v>101</v>
      </c>
      <c r="B11" s="93"/>
      <c r="C11" s="93"/>
      <c r="D11" s="93"/>
      <c r="E11" s="93"/>
      <c r="F11" s="93"/>
      <c r="G11" s="93"/>
      <c r="H11" s="93"/>
    </row>
    <row r="13" spans="1:10" s="1" customFormat="1" ht="15.75">
      <c r="A13" s="100" t="s">
        <v>18</v>
      </c>
      <c r="B13" s="100"/>
      <c r="C13" s="100"/>
      <c r="D13" s="100"/>
      <c r="E13" s="100"/>
      <c r="F13" s="100"/>
      <c r="G13" s="100"/>
      <c r="H13" s="100"/>
    </row>
    <row r="14" spans="1:10" s="1" customFormat="1" ht="15.75">
      <c r="A14" s="2"/>
      <c r="B14" s="2"/>
      <c r="C14" s="2"/>
      <c r="D14" s="2"/>
      <c r="E14" s="2"/>
      <c r="F14" s="2"/>
      <c r="G14" s="2"/>
      <c r="H14" s="2"/>
    </row>
    <row r="15" spans="1:10" s="5" customFormat="1" ht="42" customHeight="1">
      <c r="A15" s="101" t="s">
        <v>1</v>
      </c>
      <c r="B15" s="101" t="s">
        <v>2</v>
      </c>
      <c r="C15" s="101" t="s">
        <v>3</v>
      </c>
      <c r="D15" s="101" t="s">
        <v>4</v>
      </c>
      <c r="E15" s="101"/>
      <c r="F15" s="101"/>
      <c r="G15" s="3" t="s">
        <v>5</v>
      </c>
      <c r="H15" s="3" t="s">
        <v>6</v>
      </c>
      <c r="I15" s="4"/>
      <c r="J15" s="4"/>
    </row>
    <row r="16" spans="1:10" s="5" customFormat="1">
      <c r="A16" s="101"/>
      <c r="B16" s="101"/>
      <c r="C16" s="101"/>
      <c r="D16" s="32" t="s">
        <v>7</v>
      </c>
      <c r="E16" s="32" t="s">
        <v>8</v>
      </c>
      <c r="F16" s="32" t="s">
        <v>9</v>
      </c>
      <c r="G16" s="33"/>
      <c r="H16" s="33"/>
    </row>
    <row r="17" spans="1:8" s="5" customFormat="1" ht="30" customHeight="1">
      <c r="A17" s="94" t="s">
        <v>41</v>
      </c>
      <c r="B17" s="95"/>
      <c r="C17" s="95"/>
      <c r="D17" s="95"/>
      <c r="E17" s="95"/>
      <c r="F17" s="95"/>
      <c r="G17" s="95"/>
      <c r="H17" s="96"/>
    </row>
    <row r="18" spans="1:8" s="5" customFormat="1" ht="38.25">
      <c r="A18" s="97" t="s">
        <v>12</v>
      </c>
      <c r="B18" s="17" t="s">
        <v>35</v>
      </c>
      <c r="C18" s="11">
        <v>180</v>
      </c>
      <c r="D18" s="11">
        <v>6.7</v>
      </c>
      <c r="E18" s="11">
        <v>8.3000000000000007</v>
      </c>
      <c r="F18" s="11">
        <v>41.07</v>
      </c>
      <c r="G18" s="14">
        <v>246.29</v>
      </c>
      <c r="H18" s="11">
        <v>182</v>
      </c>
    </row>
    <row r="19" spans="1:8" s="5" customFormat="1">
      <c r="A19" s="98"/>
      <c r="B19" s="34" t="s">
        <v>11</v>
      </c>
      <c r="C19" s="18">
        <v>50</v>
      </c>
      <c r="D19" s="19">
        <v>3.49</v>
      </c>
      <c r="E19" s="19">
        <v>0.55000000000000004</v>
      </c>
      <c r="F19" s="19">
        <v>23</v>
      </c>
      <c r="G19" s="19">
        <v>119.5</v>
      </c>
      <c r="H19" s="36" t="s">
        <v>10</v>
      </c>
    </row>
    <row r="20" spans="1:8" s="5" customFormat="1">
      <c r="A20" s="98"/>
      <c r="B20" s="6" t="s">
        <v>19</v>
      </c>
      <c r="C20" s="11">
        <v>15</v>
      </c>
      <c r="D20" s="78">
        <v>3.48</v>
      </c>
      <c r="E20" s="78">
        <v>4.43</v>
      </c>
      <c r="F20" s="78">
        <f>F60/20*25</f>
        <v>0</v>
      </c>
      <c r="G20" s="16">
        <v>54</v>
      </c>
      <c r="H20" s="11">
        <v>15</v>
      </c>
    </row>
    <row r="21" spans="1:8" s="5" customFormat="1" ht="17.25" customHeight="1">
      <c r="A21" s="98"/>
      <c r="B21" s="17" t="s">
        <v>36</v>
      </c>
      <c r="C21" s="13">
        <v>200</v>
      </c>
      <c r="D21" s="14">
        <v>4.08</v>
      </c>
      <c r="E21" s="14">
        <v>3.54</v>
      </c>
      <c r="F21" s="14">
        <v>17.579999999999998</v>
      </c>
      <c r="G21" s="14">
        <v>118.6</v>
      </c>
      <c r="H21" s="11">
        <v>382</v>
      </c>
    </row>
    <row r="22" spans="1:8" s="5" customFormat="1" ht="16.5" customHeight="1">
      <c r="A22" s="80"/>
      <c r="B22" s="76" t="s">
        <v>66</v>
      </c>
      <c r="C22" s="13">
        <v>100</v>
      </c>
      <c r="D22" s="14">
        <v>0.4</v>
      </c>
      <c r="E22" s="14">
        <v>0.4</v>
      </c>
      <c r="F22" s="14">
        <v>9.8000000000000007</v>
      </c>
      <c r="G22" s="14">
        <v>47</v>
      </c>
      <c r="H22" s="11">
        <v>338</v>
      </c>
    </row>
    <row r="23" spans="1:8" s="5" customFormat="1" ht="19.5" customHeight="1">
      <c r="A23" s="37" t="s">
        <v>14</v>
      </c>
      <c r="B23" s="37"/>
      <c r="C23" s="28">
        <f t="shared" ref="C23:F23" si="0">C18+C19+C20+C21+C22</f>
        <v>545</v>
      </c>
      <c r="D23" s="29">
        <f t="shared" si="0"/>
        <v>18.149999999999999</v>
      </c>
      <c r="E23" s="29">
        <f t="shared" si="0"/>
        <v>17.22</v>
      </c>
      <c r="F23" s="29">
        <f t="shared" si="0"/>
        <v>91.449999999999989</v>
      </c>
      <c r="G23" s="29">
        <f>G18+G19+G20+G21+G22</f>
        <v>585.39</v>
      </c>
      <c r="H23" s="37"/>
    </row>
    <row r="24" spans="1:8" s="5" customFormat="1">
      <c r="A24" s="37"/>
      <c r="B24" s="6"/>
      <c r="C24" s="33"/>
      <c r="D24" s="33"/>
      <c r="E24" s="33"/>
      <c r="F24" s="33"/>
      <c r="G24" s="33"/>
      <c r="H24" s="33"/>
    </row>
    <row r="25" spans="1:8" s="5" customFormat="1" ht="25.5">
      <c r="A25" s="97" t="s">
        <v>15</v>
      </c>
      <c r="B25" s="17" t="s">
        <v>107</v>
      </c>
      <c r="C25" s="13">
        <v>60</v>
      </c>
      <c r="D25" s="14">
        <v>0.94</v>
      </c>
      <c r="E25" s="14">
        <v>3.61</v>
      </c>
      <c r="F25" s="14">
        <v>5.27</v>
      </c>
      <c r="G25" s="14">
        <v>57.42</v>
      </c>
      <c r="H25" s="86">
        <v>49</v>
      </c>
    </row>
    <row r="26" spans="1:8" s="5" customFormat="1" ht="25.5">
      <c r="A26" s="98"/>
      <c r="B26" s="34" t="s">
        <v>53</v>
      </c>
      <c r="C26" s="44">
        <v>200</v>
      </c>
      <c r="D26" s="16">
        <v>6.13</v>
      </c>
      <c r="E26" s="16">
        <v>6.86</v>
      </c>
      <c r="F26" s="16">
        <v>13.71</v>
      </c>
      <c r="G26" s="16">
        <v>141.13999999999999</v>
      </c>
      <c r="H26" s="18">
        <v>82</v>
      </c>
    </row>
    <row r="27" spans="1:8" s="5" customFormat="1" ht="25.5">
      <c r="A27" s="98"/>
      <c r="B27" s="20" t="s">
        <v>88</v>
      </c>
      <c r="C27" s="79">
        <v>90</v>
      </c>
      <c r="D27" s="78">
        <v>7.5</v>
      </c>
      <c r="E27" s="78">
        <v>10.119999999999999</v>
      </c>
      <c r="F27" s="78">
        <v>11.46</v>
      </c>
      <c r="G27" s="78">
        <v>171.18</v>
      </c>
      <c r="H27" s="11">
        <v>234</v>
      </c>
    </row>
    <row r="28" spans="1:8" s="5" customFormat="1" ht="25.5">
      <c r="A28" s="98"/>
      <c r="B28" s="12" t="s">
        <v>48</v>
      </c>
      <c r="C28" s="27" t="s">
        <v>49</v>
      </c>
      <c r="D28" s="11">
        <v>3.1</v>
      </c>
      <c r="E28" s="11">
        <v>8.9</v>
      </c>
      <c r="F28" s="11">
        <v>20.47</v>
      </c>
      <c r="G28" s="11">
        <v>174.75</v>
      </c>
      <c r="H28" s="11">
        <v>312</v>
      </c>
    </row>
    <row r="29" spans="1:8" s="5" customFormat="1">
      <c r="A29" s="98"/>
      <c r="B29" s="12" t="s">
        <v>54</v>
      </c>
      <c r="C29" s="13">
        <v>200</v>
      </c>
      <c r="D29" s="14">
        <v>0.11</v>
      </c>
      <c r="E29" s="14">
        <v>0.12</v>
      </c>
      <c r="F29" s="14">
        <v>25.1</v>
      </c>
      <c r="G29" s="14">
        <v>119.2</v>
      </c>
      <c r="H29" s="86">
        <v>352</v>
      </c>
    </row>
    <row r="30" spans="1:8" s="5" customFormat="1">
      <c r="A30" s="98"/>
      <c r="B30" s="17" t="s">
        <v>11</v>
      </c>
      <c r="C30" s="18">
        <v>20</v>
      </c>
      <c r="D30" s="19">
        <v>1.39</v>
      </c>
      <c r="E30" s="19">
        <v>0.22</v>
      </c>
      <c r="F30" s="19">
        <v>9.1999999999999993</v>
      </c>
      <c r="G30" s="19">
        <v>47.8</v>
      </c>
      <c r="H30" s="11" t="s">
        <v>10</v>
      </c>
    </row>
    <row r="31" spans="1:8" s="25" customFormat="1" ht="25.5">
      <c r="A31" s="99"/>
      <c r="B31" s="20" t="s">
        <v>16</v>
      </c>
      <c r="C31" s="21">
        <v>50</v>
      </c>
      <c r="D31" s="22">
        <v>3.25</v>
      </c>
      <c r="E31" s="22">
        <v>0.55000000000000004</v>
      </c>
      <c r="F31" s="22">
        <v>23.05</v>
      </c>
      <c r="G31" s="22">
        <v>114.95</v>
      </c>
      <c r="H31" s="11" t="s">
        <v>10</v>
      </c>
    </row>
    <row r="32" spans="1:8" s="25" customFormat="1">
      <c r="A32" s="7" t="s">
        <v>17</v>
      </c>
      <c r="B32" s="6"/>
      <c r="C32" s="23">
        <v>775</v>
      </c>
      <c r="D32" s="24">
        <f t="shared" ref="D32:F32" si="1">D26+D27+D29+D30+D28+D31+D25</f>
        <v>22.42</v>
      </c>
      <c r="E32" s="24">
        <f t="shared" si="1"/>
        <v>30.38</v>
      </c>
      <c r="F32" s="24">
        <f t="shared" si="1"/>
        <v>108.25999999999999</v>
      </c>
      <c r="G32" s="24">
        <f>G26+G27+G29+G30+G28+G31+G25</f>
        <v>826.43999999999994</v>
      </c>
      <c r="H32" s="6"/>
    </row>
  </sheetData>
  <mergeCells count="10">
    <mergeCell ref="A10:H10"/>
    <mergeCell ref="A11:H11"/>
    <mergeCell ref="A17:H17"/>
    <mergeCell ref="A18:A21"/>
    <mergeCell ref="A25:A31"/>
    <mergeCell ref="A13:H13"/>
    <mergeCell ref="A15:A16"/>
    <mergeCell ref="B15:B16"/>
    <mergeCell ref="C15:C16"/>
    <mergeCell ref="D15:F1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topLeftCell="A13" workbookViewId="0">
      <selection activeCell="I30" sqref="I30"/>
    </sheetView>
  </sheetViews>
  <sheetFormatPr defaultRowHeight="15"/>
  <cols>
    <col min="1" max="1" width="14.7109375" style="31" customWidth="1"/>
    <col min="2" max="2" width="17.7109375" style="31" customWidth="1"/>
    <col min="3" max="5" width="6.7109375" style="31" customWidth="1"/>
    <col min="6" max="6" width="8.7109375" style="31" customWidth="1"/>
    <col min="7" max="7" width="14.7109375" style="31" customWidth="1"/>
    <col min="8" max="8" width="9.7109375" style="31" customWidth="1"/>
  </cols>
  <sheetData>
    <row r="1" spans="1:10" ht="15.75">
      <c r="A1" s="87" t="s">
        <v>96</v>
      </c>
      <c r="B1" s="88"/>
      <c r="C1" s="1"/>
      <c r="D1" s="1"/>
      <c r="E1"/>
      <c r="F1"/>
      <c r="G1"/>
    </row>
    <row r="2" spans="1:10" ht="15.75">
      <c r="A2" s="89" t="s">
        <v>97</v>
      </c>
      <c r="B2" s="89"/>
      <c r="C2" s="89"/>
      <c r="D2" s="89"/>
      <c r="E2"/>
      <c r="F2"/>
      <c r="G2" s="90"/>
    </row>
    <row r="3" spans="1:10" ht="15.75">
      <c r="A3" s="89"/>
      <c r="B3" s="89"/>
      <c r="C3" s="89"/>
      <c r="D3" s="89"/>
      <c r="E3"/>
      <c r="F3"/>
      <c r="G3" s="90"/>
    </row>
    <row r="4" spans="1:10" ht="15.75">
      <c r="A4" s="91"/>
      <c r="B4" s="91"/>
      <c r="C4" s="91"/>
      <c r="D4" s="91"/>
      <c r="E4"/>
      <c r="F4"/>
      <c r="G4"/>
    </row>
    <row r="5" spans="1:10">
      <c r="A5" s="8" t="s">
        <v>96</v>
      </c>
      <c r="B5" s="90"/>
      <c r="C5"/>
      <c r="D5"/>
      <c r="E5"/>
      <c r="F5"/>
      <c r="G5"/>
    </row>
    <row r="6" spans="1:10" ht="15.75">
      <c r="A6" s="89" t="s">
        <v>98</v>
      </c>
      <c r="B6" s="89"/>
      <c r="C6" s="89"/>
      <c r="D6" s="89"/>
      <c r="E6" s="51"/>
      <c r="F6" s="51"/>
      <c r="G6" s="51"/>
    </row>
    <row r="7" spans="1:10">
      <c r="A7" s="51"/>
      <c r="C7" s="51"/>
      <c r="D7" s="51"/>
      <c r="E7" s="51"/>
      <c r="F7" s="51"/>
      <c r="G7" s="51"/>
      <c r="H7" s="51"/>
    </row>
    <row r="8" spans="1:10">
      <c r="A8" s="51"/>
      <c r="C8" s="51"/>
      <c r="D8" s="51"/>
      <c r="E8" s="51"/>
      <c r="F8" s="51"/>
      <c r="G8" s="51"/>
      <c r="H8" s="51"/>
    </row>
    <row r="9" spans="1:10">
      <c r="A9" s="51"/>
      <c r="C9" s="51"/>
      <c r="D9" s="51"/>
      <c r="E9" s="51"/>
      <c r="F9" s="51"/>
      <c r="G9" s="51"/>
      <c r="H9" s="51"/>
    </row>
    <row r="10" spans="1:10" ht="15.75">
      <c r="A10" s="92" t="s">
        <v>0</v>
      </c>
      <c r="B10" s="92"/>
      <c r="C10" s="92"/>
      <c r="D10" s="92"/>
      <c r="E10" s="92"/>
      <c r="F10" s="92"/>
      <c r="G10" s="92"/>
      <c r="H10" s="92"/>
    </row>
    <row r="11" spans="1:10" ht="15.75">
      <c r="A11" s="93" t="s">
        <v>101</v>
      </c>
      <c r="B11" s="93"/>
      <c r="C11" s="93"/>
      <c r="D11" s="93"/>
      <c r="E11" s="93"/>
      <c r="F11" s="93"/>
      <c r="G11" s="93"/>
      <c r="H11" s="93"/>
    </row>
    <row r="13" spans="1:10" s="1" customFormat="1" ht="15.75" customHeight="1">
      <c r="A13" s="100" t="s">
        <v>85</v>
      </c>
      <c r="B13" s="100"/>
      <c r="C13" s="100"/>
      <c r="D13" s="100"/>
      <c r="E13" s="100"/>
      <c r="F13" s="100"/>
      <c r="G13" s="100"/>
      <c r="H13" s="100"/>
    </row>
    <row r="14" spans="1:10" s="1" customFormat="1" ht="15.75">
      <c r="A14" s="71"/>
      <c r="B14" s="71"/>
      <c r="C14" s="71"/>
      <c r="D14" s="71"/>
      <c r="E14" s="71"/>
      <c r="F14" s="71"/>
      <c r="G14" s="71"/>
      <c r="H14" s="71"/>
    </row>
    <row r="15" spans="1:10" s="5" customFormat="1" ht="42" customHeight="1">
      <c r="A15" s="101" t="s">
        <v>1</v>
      </c>
      <c r="B15" s="101" t="s">
        <v>2</v>
      </c>
      <c r="C15" s="101" t="s">
        <v>3</v>
      </c>
      <c r="D15" s="101" t="s">
        <v>4</v>
      </c>
      <c r="E15" s="101"/>
      <c r="F15" s="101"/>
      <c r="G15" s="72" t="s">
        <v>5</v>
      </c>
      <c r="H15" s="72" t="s">
        <v>6</v>
      </c>
      <c r="I15" s="4"/>
      <c r="J15" s="4"/>
    </row>
    <row r="16" spans="1:10" s="5" customFormat="1">
      <c r="A16" s="101"/>
      <c r="B16" s="101"/>
      <c r="C16" s="101"/>
      <c r="D16" s="32" t="s">
        <v>7</v>
      </c>
      <c r="E16" s="32" t="s">
        <v>8</v>
      </c>
      <c r="F16" s="32" t="s">
        <v>9</v>
      </c>
      <c r="G16" s="33"/>
      <c r="H16" s="33"/>
    </row>
    <row r="17" spans="1:8" s="5" customFormat="1" ht="30" customHeight="1">
      <c r="A17" s="94" t="s">
        <v>41</v>
      </c>
      <c r="B17" s="95"/>
      <c r="C17" s="95"/>
      <c r="D17" s="95"/>
      <c r="E17" s="95"/>
      <c r="F17" s="95"/>
      <c r="G17" s="95"/>
      <c r="H17" s="96"/>
    </row>
    <row r="18" spans="1:8" s="5" customFormat="1" ht="38.25">
      <c r="A18" s="97" t="s">
        <v>12</v>
      </c>
      <c r="B18" s="17" t="s">
        <v>35</v>
      </c>
      <c r="C18" s="11">
        <v>250</v>
      </c>
      <c r="D18" s="11">
        <v>7.44</v>
      </c>
      <c r="E18" s="11">
        <v>9.2100000000000009</v>
      </c>
      <c r="F18" s="11">
        <v>45.63</v>
      </c>
      <c r="G18" s="14">
        <v>342.07</v>
      </c>
      <c r="H18" s="11">
        <v>182</v>
      </c>
    </row>
    <row r="19" spans="1:8" s="5" customFormat="1">
      <c r="A19" s="98"/>
      <c r="B19" s="34" t="s">
        <v>11</v>
      </c>
      <c r="C19" s="18">
        <v>50</v>
      </c>
      <c r="D19" s="19">
        <v>3.49</v>
      </c>
      <c r="E19" s="19">
        <v>0.55000000000000004</v>
      </c>
      <c r="F19" s="19">
        <v>23</v>
      </c>
      <c r="G19" s="19">
        <v>119.5</v>
      </c>
      <c r="H19" s="36" t="s">
        <v>10</v>
      </c>
    </row>
    <row r="20" spans="1:8" s="5" customFormat="1">
      <c r="A20" s="98"/>
      <c r="B20" s="12" t="s">
        <v>19</v>
      </c>
      <c r="C20" s="11">
        <v>15</v>
      </c>
      <c r="D20" s="78">
        <v>3.48</v>
      </c>
      <c r="E20" s="78">
        <v>4.43</v>
      </c>
      <c r="F20" s="78">
        <v>0</v>
      </c>
      <c r="G20" s="16">
        <v>54</v>
      </c>
      <c r="H20" s="11">
        <v>15</v>
      </c>
    </row>
    <row r="21" spans="1:8" s="5" customFormat="1" ht="20.25" customHeight="1">
      <c r="A21" s="98"/>
      <c r="B21" s="17" t="s">
        <v>36</v>
      </c>
      <c r="C21" s="13">
        <v>200</v>
      </c>
      <c r="D21" s="14">
        <v>4.08</v>
      </c>
      <c r="E21" s="14">
        <v>3.54</v>
      </c>
      <c r="F21" s="14">
        <v>17.579999999999998</v>
      </c>
      <c r="G21" s="14">
        <v>118.6</v>
      </c>
      <c r="H21" s="11">
        <v>382</v>
      </c>
    </row>
    <row r="22" spans="1:8" s="5" customFormat="1" ht="16.5" customHeight="1">
      <c r="A22" s="80"/>
      <c r="B22" s="76" t="s">
        <v>66</v>
      </c>
      <c r="C22" s="13">
        <v>100</v>
      </c>
      <c r="D22" s="14">
        <v>0.4</v>
      </c>
      <c r="E22" s="14">
        <v>0.4</v>
      </c>
      <c r="F22" s="14">
        <v>9.8000000000000007</v>
      </c>
      <c r="G22" s="14">
        <v>47</v>
      </c>
      <c r="H22" s="11">
        <v>338</v>
      </c>
    </row>
    <row r="23" spans="1:8" s="5" customFormat="1" ht="19.5" customHeight="1">
      <c r="A23" s="37" t="s">
        <v>14</v>
      </c>
      <c r="B23" s="37"/>
      <c r="C23" s="28">
        <f t="shared" ref="C23:F23" si="0">C18+C19+C20+C21+C22</f>
        <v>615</v>
      </c>
      <c r="D23" s="29">
        <f t="shared" si="0"/>
        <v>18.89</v>
      </c>
      <c r="E23" s="29">
        <f t="shared" si="0"/>
        <v>18.13</v>
      </c>
      <c r="F23" s="29">
        <f t="shared" si="0"/>
        <v>96.009999999999991</v>
      </c>
      <c r="G23" s="29">
        <f>G18+G19+G20+G21+G22</f>
        <v>681.17</v>
      </c>
      <c r="H23" s="37"/>
    </row>
    <row r="24" spans="1:8" s="5" customFormat="1">
      <c r="A24" s="37"/>
      <c r="B24" s="6"/>
      <c r="C24" s="33"/>
      <c r="D24" s="33"/>
      <c r="E24" s="33"/>
      <c r="F24" s="33"/>
      <c r="G24" s="33"/>
      <c r="H24" s="33"/>
    </row>
    <row r="25" spans="1:8" s="5" customFormat="1" ht="25.5">
      <c r="A25" s="97" t="s">
        <v>15</v>
      </c>
      <c r="B25" s="17" t="s">
        <v>50</v>
      </c>
      <c r="C25" s="13">
        <f>'нед.1 д.3'!C25/60*100</f>
        <v>100</v>
      </c>
      <c r="D25" s="14">
        <f>'нед.1 д.3'!D25/60*100</f>
        <v>1.5666666666666667</v>
      </c>
      <c r="E25" s="14">
        <f>'нед.1 д.3'!E25/60*100</f>
        <v>6.0166666666666666</v>
      </c>
      <c r="F25" s="14">
        <f>'нед.1 д.3'!F25/60*100</f>
        <v>8.7833333333333332</v>
      </c>
      <c r="G25" s="14">
        <f>'нед.1 д.3'!G25/60*100</f>
        <v>95.7</v>
      </c>
      <c r="H25" s="72">
        <v>47</v>
      </c>
    </row>
    <row r="26" spans="1:8" s="5" customFormat="1" ht="25.5">
      <c r="A26" s="98"/>
      <c r="B26" s="34" t="s">
        <v>53</v>
      </c>
      <c r="C26" s="44">
        <f>'нед.1 д.3'!C26/200*250</f>
        <v>250</v>
      </c>
      <c r="D26" s="16">
        <f>'нед.1 д.3'!D26/200*250</f>
        <v>7.6624999999999996</v>
      </c>
      <c r="E26" s="16">
        <f>'нед.1 д.3'!E26/200*250</f>
        <v>8.5750000000000011</v>
      </c>
      <c r="F26" s="16">
        <f>'нед.1 д.3'!F26/200*250</f>
        <v>17.137499999999999</v>
      </c>
      <c r="G26" s="16">
        <f>'нед.1 д.3'!G26/200*250</f>
        <v>176.42499999999998</v>
      </c>
      <c r="H26" s="18">
        <v>82</v>
      </c>
    </row>
    <row r="27" spans="1:8" s="5" customFormat="1" ht="25.5">
      <c r="A27" s="98"/>
      <c r="B27" s="20" t="s">
        <v>88</v>
      </c>
      <c r="C27" s="79">
        <f>'нед.1 д.3'!C27/90*100</f>
        <v>100</v>
      </c>
      <c r="D27" s="78">
        <f>'нед.1 д.3'!D27/90*100</f>
        <v>8.3333333333333321</v>
      </c>
      <c r="E27" s="78">
        <f>'нед.1 д.3'!E27/90*100</f>
        <v>11.244444444444444</v>
      </c>
      <c r="F27" s="78">
        <f>'нед.1 д.3'!F27/90*100</f>
        <v>12.733333333333336</v>
      </c>
      <c r="G27" s="78">
        <f>'нед.1 д.3'!G27/90*100</f>
        <v>190.20000000000002</v>
      </c>
      <c r="H27" s="11">
        <v>234</v>
      </c>
    </row>
    <row r="28" spans="1:8" s="5" customFormat="1" ht="25.5">
      <c r="A28" s="98"/>
      <c r="B28" s="12" t="s">
        <v>48</v>
      </c>
      <c r="C28" s="27" t="s">
        <v>89</v>
      </c>
      <c r="D28" s="11">
        <f>'нед.1 д.3'!D28/155*185</f>
        <v>3.7</v>
      </c>
      <c r="E28" s="14">
        <f>'нед.1 д.3'!E28/155*185</f>
        <v>10.622580645161291</v>
      </c>
      <c r="F28" s="14">
        <f>'нед.1 д.3'!F28/155*185</f>
        <v>24.431935483870966</v>
      </c>
      <c r="G28" s="14">
        <f>'нед.1 д.3'!G28/155*185</f>
        <v>208.57258064516128</v>
      </c>
      <c r="H28" s="11">
        <v>312</v>
      </c>
    </row>
    <row r="29" spans="1:8" s="5" customFormat="1">
      <c r="A29" s="98"/>
      <c r="B29" s="12" t="s">
        <v>54</v>
      </c>
      <c r="C29" s="13">
        <v>200</v>
      </c>
      <c r="D29" s="14">
        <v>0.11</v>
      </c>
      <c r="E29" s="14">
        <v>0.12</v>
      </c>
      <c r="F29" s="14">
        <v>25.1</v>
      </c>
      <c r="G29" s="14">
        <v>119.2</v>
      </c>
      <c r="H29" s="72">
        <v>352</v>
      </c>
    </row>
    <row r="30" spans="1:8" s="5" customFormat="1">
      <c r="A30" s="98"/>
      <c r="B30" s="17" t="s">
        <v>11</v>
      </c>
      <c r="C30" s="67">
        <v>25</v>
      </c>
      <c r="D30" s="19">
        <v>1.74</v>
      </c>
      <c r="E30" s="19">
        <v>0.28000000000000003</v>
      </c>
      <c r="F30" s="19">
        <v>11.5</v>
      </c>
      <c r="G30" s="19">
        <v>59.75</v>
      </c>
      <c r="H30" s="11" t="s">
        <v>10</v>
      </c>
    </row>
    <row r="31" spans="1:8" s="25" customFormat="1" ht="25.5">
      <c r="A31" s="99"/>
      <c r="B31" s="20" t="s">
        <v>16</v>
      </c>
      <c r="C31" s="21">
        <v>50</v>
      </c>
      <c r="D31" s="22">
        <v>3.25</v>
      </c>
      <c r="E31" s="22">
        <v>0.55000000000000004</v>
      </c>
      <c r="F31" s="22">
        <v>23.05</v>
      </c>
      <c r="G31" s="22">
        <v>114.95</v>
      </c>
      <c r="H31" s="11" t="s">
        <v>10</v>
      </c>
    </row>
    <row r="32" spans="1:8" s="25" customFormat="1">
      <c r="A32" s="7" t="s">
        <v>17</v>
      </c>
      <c r="B32" s="6"/>
      <c r="C32" s="23">
        <v>910</v>
      </c>
      <c r="D32" s="24">
        <f t="shared" ref="D32:F32" si="1">D26+D27+D29+D30+D28+D31+D25</f>
        <v>26.362499999999997</v>
      </c>
      <c r="E32" s="24">
        <f t="shared" si="1"/>
        <v>37.408691756272404</v>
      </c>
      <c r="F32" s="24">
        <f t="shared" si="1"/>
        <v>122.73610215053763</v>
      </c>
      <c r="G32" s="24">
        <f>G26+G27+G29+G30+G28+G31+G25</f>
        <v>964.79758064516136</v>
      </c>
      <c r="H32" s="6"/>
    </row>
  </sheetData>
  <mergeCells count="10">
    <mergeCell ref="A10:H10"/>
    <mergeCell ref="A11:H11"/>
    <mergeCell ref="A17:H17"/>
    <mergeCell ref="A18:A21"/>
    <mergeCell ref="A25:A31"/>
    <mergeCell ref="A13:H13"/>
    <mergeCell ref="A15:A16"/>
    <mergeCell ref="B15:B16"/>
    <mergeCell ref="C15:C16"/>
    <mergeCell ref="D15:F1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topLeftCell="A16" workbookViewId="0">
      <selection activeCell="L33" sqref="L33"/>
    </sheetView>
  </sheetViews>
  <sheetFormatPr defaultRowHeight="15"/>
  <cols>
    <col min="1" max="1" width="14.7109375" style="31" customWidth="1"/>
    <col min="2" max="2" width="17.7109375" style="31" customWidth="1"/>
    <col min="3" max="5" width="6.7109375" style="31" customWidth="1"/>
    <col min="6" max="6" width="8.7109375" style="31" customWidth="1"/>
    <col min="7" max="7" width="14.7109375" style="31" customWidth="1"/>
    <col min="8" max="8" width="9.7109375" style="31" customWidth="1"/>
  </cols>
  <sheetData>
    <row r="1" spans="1:10" ht="15.75">
      <c r="A1" s="87" t="s">
        <v>96</v>
      </c>
      <c r="B1" s="88"/>
      <c r="C1" s="1"/>
      <c r="D1" s="1"/>
      <c r="E1"/>
      <c r="F1"/>
      <c r="G1"/>
    </row>
    <row r="2" spans="1:10" ht="15.75">
      <c r="A2" s="89" t="s">
        <v>97</v>
      </c>
      <c r="B2" s="89"/>
      <c r="C2" s="89"/>
      <c r="D2" s="89"/>
      <c r="E2"/>
      <c r="F2"/>
      <c r="G2" s="90"/>
    </row>
    <row r="3" spans="1:10" ht="15.75">
      <c r="A3" s="89"/>
      <c r="B3" s="89"/>
      <c r="C3" s="89"/>
      <c r="D3" s="89"/>
      <c r="E3"/>
      <c r="F3"/>
      <c r="G3" s="90"/>
    </row>
    <row r="4" spans="1:10" ht="15.75">
      <c r="A4" s="91"/>
      <c r="B4" s="91"/>
      <c r="C4" s="91"/>
      <c r="D4" s="91"/>
      <c r="E4"/>
      <c r="F4"/>
      <c r="G4"/>
    </row>
    <row r="5" spans="1:10">
      <c r="A5" s="8" t="s">
        <v>96</v>
      </c>
      <c r="B5" s="90"/>
      <c r="C5"/>
      <c r="D5"/>
      <c r="E5"/>
      <c r="F5"/>
      <c r="G5"/>
    </row>
    <row r="6" spans="1:10" ht="15.75">
      <c r="A6" s="89" t="s">
        <v>98</v>
      </c>
      <c r="B6" s="89"/>
      <c r="C6" s="89"/>
      <c r="D6" s="89"/>
      <c r="E6" s="51"/>
      <c r="F6" s="51"/>
      <c r="G6" s="51"/>
    </row>
    <row r="7" spans="1:10">
      <c r="A7" s="51"/>
      <c r="C7" s="51"/>
      <c r="D7" s="51"/>
      <c r="E7" s="51"/>
      <c r="F7" s="51"/>
      <c r="G7" s="51"/>
      <c r="H7" s="51"/>
    </row>
    <row r="8" spans="1:10">
      <c r="A8" s="51"/>
      <c r="C8" s="51"/>
      <c r="D8" s="51"/>
      <c r="E8" s="51"/>
      <c r="F8" s="51"/>
      <c r="G8" s="51"/>
      <c r="H8" s="51"/>
    </row>
    <row r="9" spans="1:10">
      <c r="A9" s="51"/>
      <c r="C9" s="51"/>
      <c r="D9" s="51"/>
      <c r="E9" s="51"/>
      <c r="F9" s="51"/>
      <c r="G9" s="51"/>
      <c r="H9" s="51"/>
    </row>
    <row r="10" spans="1:10" ht="15.75">
      <c r="A10" s="92" t="s">
        <v>0</v>
      </c>
      <c r="B10" s="92"/>
      <c r="C10" s="92"/>
      <c r="D10" s="92"/>
      <c r="E10" s="92"/>
      <c r="F10" s="92"/>
      <c r="G10" s="92"/>
      <c r="H10" s="92"/>
    </row>
    <row r="11" spans="1:10" ht="15.75">
      <c r="A11" s="93" t="s">
        <v>102</v>
      </c>
      <c r="B11" s="93"/>
      <c r="C11" s="93"/>
      <c r="D11" s="93"/>
      <c r="E11" s="93"/>
      <c r="F11" s="93"/>
      <c r="G11" s="93"/>
      <c r="H11" s="93"/>
    </row>
    <row r="13" spans="1:10" s="1" customFormat="1" ht="15.75">
      <c r="A13" s="100" t="s">
        <v>18</v>
      </c>
      <c r="B13" s="100"/>
      <c r="C13" s="100"/>
      <c r="D13" s="100"/>
      <c r="E13" s="100"/>
      <c r="F13" s="100"/>
      <c r="G13" s="100"/>
      <c r="H13" s="100"/>
    </row>
    <row r="14" spans="1:10" s="1" customFormat="1" ht="15.75">
      <c r="A14" s="2"/>
      <c r="B14" s="2"/>
      <c r="C14" s="2"/>
      <c r="D14" s="2"/>
      <c r="E14" s="2"/>
      <c r="F14" s="2"/>
      <c r="G14" s="2"/>
      <c r="H14" s="2"/>
    </row>
    <row r="15" spans="1:10" s="5" customFormat="1" ht="42" customHeight="1">
      <c r="A15" s="101" t="s">
        <v>1</v>
      </c>
      <c r="B15" s="101" t="s">
        <v>2</v>
      </c>
      <c r="C15" s="101" t="s">
        <v>3</v>
      </c>
      <c r="D15" s="101" t="s">
        <v>4</v>
      </c>
      <c r="E15" s="101"/>
      <c r="F15" s="101"/>
      <c r="G15" s="3" t="s">
        <v>5</v>
      </c>
      <c r="H15" s="3" t="s">
        <v>6</v>
      </c>
      <c r="I15" s="4"/>
      <c r="J15" s="4"/>
    </row>
    <row r="16" spans="1:10" s="5" customFormat="1">
      <c r="A16" s="101"/>
      <c r="B16" s="101"/>
      <c r="C16" s="101"/>
      <c r="D16" s="32" t="s">
        <v>7</v>
      </c>
      <c r="E16" s="32" t="s">
        <v>8</v>
      </c>
      <c r="F16" s="32" t="s">
        <v>9</v>
      </c>
      <c r="G16" s="33"/>
      <c r="H16" s="33"/>
    </row>
    <row r="17" spans="1:8" s="5" customFormat="1" ht="30" customHeight="1">
      <c r="A17" s="94" t="s">
        <v>42</v>
      </c>
      <c r="B17" s="95"/>
      <c r="C17" s="95"/>
      <c r="D17" s="95"/>
      <c r="E17" s="95"/>
      <c r="F17" s="95"/>
      <c r="G17" s="95"/>
      <c r="H17" s="96"/>
    </row>
    <row r="18" spans="1:8" s="5" customFormat="1" ht="30" customHeight="1">
      <c r="A18" s="81"/>
      <c r="B18" s="17" t="s">
        <v>31</v>
      </c>
      <c r="C18" s="13">
        <v>60</v>
      </c>
      <c r="D18" s="14">
        <v>0.42</v>
      </c>
      <c r="E18" s="14">
        <v>0.06</v>
      </c>
      <c r="F18" s="14">
        <v>1.1399999999999999</v>
      </c>
      <c r="G18" s="14">
        <v>7.2</v>
      </c>
      <c r="H18" s="11">
        <v>71</v>
      </c>
    </row>
    <row r="19" spans="1:8" s="5" customFormat="1" ht="20.25" customHeight="1">
      <c r="A19" s="97" t="s">
        <v>12</v>
      </c>
      <c r="B19" s="69" t="s">
        <v>91</v>
      </c>
      <c r="C19" s="65">
        <v>150</v>
      </c>
      <c r="D19" s="84">
        <v>13.94</v>
      </c>
      <c r="E19" s="84">
        <v>24.83</v>
      </c>
      <c r="F19" s="84">
        <v>2.64</v>
      </c>
      <c r="G19" s="84">
        <v>289.64999999999998</v>
      </c>
      <c r="H19" s="85">
        <v>210</v>
      </c>
    </row>
    <row r="20" spans="1:8" s="5" customFormat="1" ht="26.25">
      <c r="A20" s="98"/>
      <c r="B20" s="6" t="s">
        <v>108</v>
      </c>
      <c r="C20" s="65">
        <v>200</v>
      </c>
      <c r="D20" s="14">
        <v>7.0000000000000007E-2</v>
      </c>
      <c r="E20" s="14">
        <v>0.02</v>
      </c>
      <c r="F20" s="14">
        <v>0.22</v>
      </c>
      <c r="G20" s="14">
        <v>2.7</v>
      </c>
      <c r="H20" s="11">
        <v>376</v>
      </c>
    </row>
    <row r="21" spans="1:8" s="5" customFormat="1" ht="25.5">
      <c r="A21" s="98"/>
      <c r="B21" s="20" t="s">
        <v>16</v>
      </c>
      <c r="C21" s="67">
        <v>25</v>
      </c>
      <c r="D21" s="19">
        <v>1.63</v>
      </c>
      <c r="E21" s="19">
        <v>0.28000000000000003</v>
      </c>
      <c r="F21" s="19">
        <v>11.53</v>
      </c>
      <c r="G21" s="19">
        <v>57.46</v>
      </c>
      <c r="H21" s="86" t="s">
        <v>10</v>
      </c>
    </row>
    <row r="22" spans="1:8" s="5" customFormat="1">
      <c r="A22" s="98"/>
      <c r="B22" s="17" t="s">
        <v>11</v>
      </c>
      <c r="C22" s="18">
        <v>50</v>
      </c>
      <c r="D22" s="19">
        <v>3.49</v>
      </c>
      <c r="E22" s="19">
        <v>0.55000000000000004</v>
      </c>
      <c r="F22" s="19">
        <v>23</v>
      </c>
      <c r="G22" s="19">
        <v>119.5</v>
      </c>
      <c r="H22" s="86" t="s">
        <v>10</v>
      </c>
    </row>
    <row r="23" spans="1:8" s="5" customFormat="1" ht="21" customHeight="1">
      <c r="A23" s="98"/>
      <c r="B23" s="12" t="s">
        <v>19</v>
      </c>
      <c r="C23" s="11">
        <v>30</v>
      </c>
      <c r="D23" s="16">
        <v>6.96</v>
      </c>
      <c r="E23" s="16">
        <v>8.86</v>
      </c>
      <c r="F23" s="16">
        <f>F59/20*25</f>
        <v>0</v>
      </c>
      <c r="G23" s="16">
        <v>108</v>
      </c>
      <c r="H23" s="11">
        <v>15</v>
      </c>
    </row>
    <row r="24" spans="1:8" s="5" customFormat="1" ht="19.5" customHeight="1">
      <c r="A24" s="37" t="s">
        <v>14</v>
      </c>
      <c r="B24" s="7"/>
      <c r="C24" s="28">
        <f t="shared" ref="C24:F24" si="0">C18+C20+C21+C22+C23+C19</f>
        <v>515</v>
      </c>
      <c r="D24" s="29">
        <f t="shared" si="0"/>
        <v>26.509999999999998</v>
      </c>
      <c r="E24" s="29">
        <f t="shared" si="0"/>
        <v>34.599999999999994</v>
      </c>
      <c r="F24" s="29">
        <f t="shared" si="0"/>
        <v>38.53</v>
      </c>
      <c r="G24" s="29">
        <f>G18+G20+G21+G22+G23+G19</f>
        <v>584.51</v>
      </c>
      <c r="H24" s="37"/>
    </row>
    <row r="25" spans="1:8" s="5" customFormat="1">
      <c r="A25" s="37"/>
      <c r="B25" s="6"/>
      <c r="C25" s="33"/>
      <c r="D25" s="33"/>
      <c r="E25" s="33"/>
      <c r="F25" s="33"/>
      <c r="G25" s="33"/>
      <c r="H25" s="33"/>
    </row>
    <row r="26" spans="1:8" s="5" customFormat="1" ht="25.5">
      <c r="A26" s="97" t="s">
        <v>15</v>
      </c>
      <c r="B26" s="34" t="s">
        <v>44</v>
      </c>
      <c r="C26" s="44">
        <v>60</v>
      </c>
      <c r="D26" s="16">
        <v>0.84</v>
      </c>
      <c r="E26" s="16">
        <v>3.61</v>
      </c>
      <c r="F26" s="16">
        <v>4.96</v>
      </c>
      <c r="G26" s="16">
        <v>55.68</v>
      </c>
      <c r="H26" s="86">
        <v>52</v>
      </c>
    </row>
    <row r="27" spans="1:8" s="5" customFormat="1" ht="38.25">
      <c r="A27" s="98"/>
      <c r="B27" s="12" t="s">
        <v>61</v>
      </c>
      <c r="C27" s="13">
        <v>200</v>
      </c>
      <c r="D27" s="14">
        <v>5.09</v>
      </c>
      <c r="E27" s="14">
        <v>7.12</v>
      </c>
      <c r="F27" s="14">
        <v>9.4499999999999993</v>
      </c>
      <c r="G27" s="14">
        <v>125.67</v>
      </c>
      <c r="H27" s="11">
        <v>119</v>
      </c>
    </row>
    <row r="28" spans="1:8" s="5" customFormat="1">
      <c r="A28" s="98"/>
      <c r="B28" s="17" t="s">
        <v>58</v>
      </c>
      <c r="C28" s="13">
        <v>240</v>
      </c>
      <c r="D28" s="14">
        <v>18.329999999999998</v>
      </c>
      <c r="E28" s="14">
        <v>12.56</v>
      </c>
      <c r="F28" s="14">
        <v>42.88</v>
      </c>
      <c r="G28" s="14">
        <v>366.4</v>
      </c>
      <c r="H28" s="86">
        <v>291</v>
      </c>
    </row>
    <row r="29" spans="1:8" s="5" customFormat="1" ht="26.25">
      <c r="A29" s="98"/>
      <c r="B29" s="6" t="s">
        <v>45</v>
      </c>
      <c r="C29" s="86">
        <v>200</v>
      </c>
      <c r="D29" s="86">
        <v>0.66</v>
      </c>
      <c r="E29" s="86">
        <v>0.09</v>
      </c>
      <c r="F29" s="86">
        <v>32.01</v>
      </c>
      <c r="G29" s="86">
        <v>132.80000000000001</v>
      </c>
      <c r="H29" s="86">
        <v>388</v>
      </c>
    </row>
    <row r="30" spans="1:8" s="5" customFormat="1">
      <c r="A30" s="98"/>
      <c r="B30" s="17" t="s">
        <v>11</v>
      </c>
      <c r="C30" s="18">
        <v>20</v>
      </c>
      <c r="D30" s="19">
        <v>1.39</v>
      </c>
      <c r="E30" s="19">
        <v>0.22</v>
      </c>
      <c r="F30" s="19">
        <v>9.1999999999999993</v>
      </c>
      <c r="G30" s="19">
        <v>47.8</v>
      </c>
      <c r="H30" s="11" t="s">
        <v>10</v>
      </c>
    </row>
    <row r="31" spans="1:8" s="25" customFormat="1" ht="25.5">
      <c r="A31" s="99"/>
      <c r="B31" s="20" t="s">
        <v>16</v>
      </c>
      <c r="C31" s="21">
        <v>40</v>
      </c>
      <c r="D31" s="22">
        <v>2.6</v>
      </c>
      <c r="E31" s="22">
        <v>0.44</v>
      </c>
      <c r="F31" s="22">
        <v>18.440000000000001</v>
      </c>
      <c r="G31" s="22">
        <v>91.96</v>
      </c>
      <c r="H31" s="11" t="s">
        <v>10</v>
      </c>
    </row>
    <row r="32" spans="1:8" s="25" customFormat="1">
      <c r="A32" s="7" t="s">
        <v>17</v>
      </c>
      <c r="B32" s="6"/>
      <c r="C32" s="23">
        <f>C27+C28+C29+C30+C31+C26</f>
        <v>760</v>
      </c>
      <c r="D32" s="24">
        <f t="shared" ref="D32:F32" si="1">D27+D28+D29+D30+D31+D26</f>
        <v>28.91</v>
      </c>
      <c r="E32" s="24">
        <f t="shared" si="1"/>
        <v>24.04</v>
      </c>
      <c r="F32" s="24">
        <f t="shared" si="1"/>
        <v>116.94</v>
      </c>
      <c r="G32" s="24">
        <f>G27+G28+G29+G30+G31+G26</f>
        <v>820.31</v>
      </c>
      <c r="H32" s="6"/>
    </row>
  </sheetData>
  <mergeCells count="10">
    <mergeCell ref="A10:H10"/>
    <mergeCell ref="A11:H11"/>
    <mergeCell ref="A17:H17"/>
    <mergeCell ref="A19:A23"/>
    <mergeCell ref="A26:A31"/>
    <mergeCell ref="A13:H13"/>
    <mergeCell ref="A15:A16"/>
    <mergeCell ref="B15:B16"/>
    <mergeCell ref="C15:C16"/>
    <mergeCell ref="D15:F1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32"/>
  <sheetViews>
    <sheetView topLeftCell="A16" workbookViewId="0">
      <selection activeCell="C35" sqref="C35"/>
    </sheetView>
  </sheetViews>
  <sheetFormatPr defaultRowHeight="15"/>
  <cols>
    <col min="1" max="1" width="14.7109375" style="31" customWidth="1"/>
    <col min="2" max="2" width="17.7109375" style="31" customWidth="1"/>
    <col min="3" max="5" width="6.7109375" style="31" customWidth="1"/>
    <col min="6" max="6" width="8.7109375" style="31" customWidth="1"/>
    <col min="7" max="7" width="14.7109375" style="31" customWidth="1"/>
    <col min="8" max="8" width="9.7109375" style="31" customWidth="1"/>
  </cols>
  <sheetData>
    <row r="1" spans="1:10" ht="15.75">
      <c r="A1" s="87" t="s">
        <v>96</v>
      </c>
      <c r="B1" s="88"/>
      <c r="C1" s="1"/>
      <c r="D1" s="1"/>
      <c r="E1"/>
      <c r="F1"/>
      <c r="G1"/>
    </row>
    <row r="2" spans="1:10" ht="15.75">
      <c r="A2" s="89" t="s">
        <v>97</v>
      </c>
      <c r="B2" s="89"/>
      <c r="C2" s="89"/>
      <c r="D2" s="89"/>
      <c r="E2"/>
      <c r="F2"/>
      <c r="G2" s="90"/>
    </row>
    <row r="3" spans="1:10" ht="15.75">
      <c r="A3" s="89"/>
      <c r="B3" s="89"/>
      <c r="C3" s="89"/>
      <c r="D3" s="89"/>
      <c r="E3"/>
      <c r="F3"/>
      <c r="G3" s="90"/>
    </row>
    <row r="4" spans="1:10" ht="15.75">
      <c r="A4" s="91"/>
      <c r="B4" s="91"/>
      <c r="C4" s="91"/>
      <c r="D4" s="91"/>
      <c r="E4"/>
      <c r="F4"/>
      <c r="G4"/>
    </row>
    <row r="5" spans="1:10">
      <c r="A5" s="8" t="s">
        <v>96</v>
      </c>
      <c r="B5" s="90"/>
      <c r="C5"/>
      <c r="D5"/>
      <c r="E5"/>
      <c r="F5"/>
      <c r="G5"/>
    </row>
    <row r="6" spans="1:10" ht="15.75">
      <c r="A6" s="89" t="s">
        <v>98</v>
      </c>
      <c r="B6" s="89"/>
      <c r="C6" s="89"/>
      <c r="D6" s="89"/>
      <c r="E6" s="51"/>
      <c r="F6" s="51"/>
      <c r="G6" s="51"/>
    </row>
    <row r="7" spans="1:10">
      <c r="A7" s="51"/>
      <c r="C7" s="51"/>
      <c r="D7" s="51"/>
      <c r="E7" s="51"/>
      <c r="F7" s="51"/>
      <c r="G7" s="51"/>
      <c r="H7" s="51"/>
    </row>
    <row r="8" spans="1:10">
      <c r="A8" s="51"/>
      <c r="C8" s="51"/>
      <c r="D8" s="51"/>
      <c r="E8" s="51"/>
      <c r="F8" s="51"/>
      <c r="G8" s="51"/>
      <c r="H8" s="51"/>
    </row>
    <row r="9" spans="1:10">
      <c r="A9" s="51"/>
      <c r="C9" s="51"/>
      <c r="D9" s="51"/>
      <c r="E9" s="51"/>
      <c r="F9" s="51"/>
      <c r="G9" s="51"/>
      <c r="H9" s="51"/>
    </row>
    <row r="10" spans="1:10" ht="15.75">
      <c r="A10" s="92" t="s">
        <v>0</v>
      </c>
      <c r="B10" s="92"/>
      <c r="C10" s="92"/>
      <c r="D10" s="92"/>
      <c r="E10" s="92"/>
      <c r="F10" s="92"/>
      <c r="G10" s="92"/>
      <c r="H10" s="92"/>
    </row>
    <row r="11" spans="1:10" ht="15.75">
      <c r="A11" s="93" t="s">
        <v>102</v>
      </c>
      <c r="B11" s="93"/>
      <c r="C11" s="93"/>
      <c r="D11" s="93"/>
      <c r="E11" s="93"/>
      <c r="F11" s="93"/>
      <c r="G11" s="93"/>
      <c r="H11" s="93"/>
    </row>
    <row r="13" spans="1:10" s="1" customFormat="1" ht="15.75" customHeight="1">
      <c r="A13" s="100" t="s">
        <v>85</v>
      </c>
      <c r="B13" s="100"/>
      <c r="C13" s="100"/>
      <c r="D13" s="100"/>
      <c r="E13" s="100"/>
      <c r="F13" s="100"/>
      <c r="G13" s="100"/>
      <c r="H13" s="100"/>
    </row>
    <row r="14" spans="1:10" s="1" customFormat="1" ht="15.75">
      <c r="A14" s="71"/>
      <c r="B14" s="71"/>
      <c r="C14" s="71"/>
      <c r="D14" s="71"/>
      <c r="E14" s="71"/>
      <c r="F14" s="71"/>
      <c r="G14" s="71"/>
      <c r="H14" s="71"/>
    </row>
    <row r="15" spans="1:10" s="5" customFormat="1" ht="42" customHeight="1">
      <c r="A15" s="101" t="s">
        <v>1</v>
      </c>
      <c r="B15" s="101" t="s">
        <v>2</v>
      </c>
      <c r="C15" s="101" t="s">
        <v>3</v>
      </c>
      <c r="D15" s="101" t="s">
        <v>4</v>
      </c>
      <c r="E15" s="101"/>
      <c r="F15" s="101"/>
      <c r="G15" s="72" t="s">
        <v>5</v>
      </c>
      <c r="H15" s="72" t="s">
        <v>6</v>
      </c>
      <c r="I15" s="4"/>
      <c r="J15" s="4"/>
    </row>
    <row r="16" spans="1:10" s="5" customFormat="1">
      <c r="A16" s="101"/>
      <c r="B16" s="101"/>
      <c r="C16" s="101"/>
      <c r="D16" s="32" t="s">
        <v>7</v>
      </c>
      <c r="E16" s="32" t="s">
        <v>8</v>
      </c>
      <c r="F16" s="32" t="s">
        <v>9</v>
      </c>
      <c r="G16" s="33"/>
      <c r="H16" s="33"/>
    </row>
    <row r="17" spans="1:8" s="5" customFormat="1" ht="30" customHeight="1">
      <c r="A17" s="94" t="s">
        <v>42</v>
      </c>
      <c r="B17" s="95"/>
      <c r="C17" s="95"/>
      <c r="D17" s="95"/>
      <c r="E17" s="95"/>
      <c r="F17" s="95"/>
      <c r="G17" s="95"/>
      <c r="H17" s="96"/>
    </row>
    <row r="18" spans="1:8" s="5" customFormat="1" ht="28.5" customHeight="1">
      <c r="A18" s="83"/>
      <c r="B18" s="17" t="s">
        <v>31</v>
      </c>
      <c r="C18" s="13">
        <v>100</v>
      </c>
      <c r="D18" s="14">
        <v>0.42</v>
      </c>
      <c r="E18" s="14">
        <v>0.06</v>
      </c>
      <c r="F18" s="14">
        <v>1.1399999999999999</v>
      </c>
      <c r="G18" s="14">
        <v>7.2</v>
      </c>
      <c r="H18" s="11">
        <v>71</v>
      </c>
    </row>
    <row r="19" spans="1:8" s="5" customFormat="1" ht="21.75" customHeight="1">
      <c r="A19" s="97" t="s">
        <v>12</v>
      </c>
      <c r="B19" s="69" t="s">
        <v>91</v>
      </c>
      <c r="C19" s="65">
        <v>200</v>
      </c>
      <c r="D19" s="14">
        <v>18.59</v>
      </c>
      <c r="E19" s="14">
        <v>33.11</v>
      </c>
      <c r="F19" s="65">
        <v>3.52</v>
      </c>
      <c r="G19" s="14">
        <v>386.2</v>
      </c>
      <c r="H19" s="85">
        <v>210</v>
      </c>
    </row>
    <row r="20" spans="1:8" s="5" customFormat="1" ht="26.25">
      <c r="A20" s="98"/>
      <c r="B20" s="6" t="s">
        <v>108</v>
      </c>
      <c r="C20" s="65">
        <v>200</v>
      </c>
      <c r="D20" s="14">
        <v>7.0000000000000007E-2</v>
      </c>
      <c r="E20" s="14">
        <v>0.02</v>
      </c>
      <c r="F20" s="14">
        <v>0.22</v>
      </c>
      <c r="G20" s="14">
        <v>2.7</v>
      </c>
      <c r="H20" s="11">
        <v>376</v>
      </c>
    </row>
    <row r="21" spans="1:8" s="5" customFormat="1" ht="25.5">
      <c r="A21" s="98"/>
      <c r="B21" s="20" t="s">
        <v>16</v>
      </c>
      <c r="C21" s="67">
        <v>25</v>
      </c>
      <c r="D21" s="19">
        <v>1.63</v>
      </c>
      <c r="E21" s="19">
        <v>0.28000000000000003</v>
      </c>
      <c r="F21" s="19">
        <v>11.53</v>
      </c>
      <c r="G21" s="19">
        <v>57.46</v>
      </c>
      <c r="H21" s="86" t="s">
        <v>10</v>
      </c>
    </row>
    <row r="22" spans="1:8" s="5" customFormat="1">
      <c r="A22" s="98"/>
      <c r="B22" s="17" t="s">
        <v>11</v>
      </c>
      <c r="C22" s="18">
        <v>50</v>
      </c>
      <c r="D22" s="19">
        <v>3.49</v>
      </c>
      <c r="E22" s="19">
        <v>0.55000000000000004</v>
      </c>
      <c r="F22" s="19">
        <v>23</v>
      </c>
      <c r="G22" s="19">
        <v>119.5</v>
      </c>
      <c r="H22" s="86" t="s">
        <v>10</v>
      </c>
    </row>
    <row r="23" spans="1:8" s="5" customFormat="1" ht="21" customHeight="1">
      <c r="A23" s="98"/>
      <c r="B23" s="12" t="s">
        <v>19</v>
      </c>
      <c r="C23" s="11">
        <v>30</v>
      </c>
      <c r="D23" s="16">
        <v>6.96</v>
      </c>
      <c r="E23" s="16">
        <v>8.86</v>
      </c>
      <c r="F23" s="16">
        <f>F58/20*25</f>
        <v>0</v>
      </c>
      <c r="G23" s="16">
        <v>108</v>
      </c>
      <c r="H23" s="11">
        <v>15</v>
      </c>
    </row>
    <row r="24" spans="1:8" s="5" customFormat="1" ht="19.5" customHeight="1">
      <c r="A24" s="37" t="s">
        <v>14</v>
      </c>
      <c r="B24" s="7"/>
      <c r="C24" s="28">
        <f t="shared" ref="C24:F24" si="0">C19+C20+C22+C23+C21+C18</f>
        <v>605</v>
      </c>
      <c r="D24" s="29">
        <f t="shared" si="0"/>
        <v>31.16</v>
      </c>
      <c r="E24" s="29">
        <f t="shared" si="0"/>
        <v>42.88</v>
      </c>
      <c r="F24" s="29">
        <f t="shared" si="0"/>
        <v>39.410000000000004</v>
      </c>
      <c r="G24" s="29">
        <f>G19+G20+G22+G23+G21+G18</f>
        <v>681.06000000000006</v>
      </c>
      <c r="H24" s="37"/>
    </row>
    <row r="25" spans="1:8" s="5" customFormat="1">
      <c r="A25" s="37"/>
      <c r="B25" s="6"/>
      <c r="C25" s="33"/>
      <c r="D25" s="33"/>
      <c r="E25" s="33"/>
      <c r="F25" s="33"/>
      <c r="G25" s="33"/>
      <c r="H25" s="33"/>
    </row>
    <row r="26" spans="1:8" s="5" customFormat="1" ht="25.5">
      <c r="A26" s="97" t="s">
        <v>15</v>
      </c>
      <c r="B26" s="34" t="s">
        <v>44</v>
      </c>
      <c r="C26" s="44">
        <v>100</v>
      </c>
      <c r="D26" s="16">
        <v>1.4</v>
      </c>
      <c r="E26" s="16">
        <v>6.02</v>
      </c>
      <c r="F26" s="16">
        <v>8.27</v>
      </c>
      <c r="G26" s="16">
        <v>92.8</v>
      </c>
      <c r="H26" s="86">
        <v>52</v>
      </c>
    </row>
    <row r="27" spans="1:8" s="5" customFormat="1" ht="38.25">
      <c r="A27" s="98"/>
      <c r="B27" s="12" t="s">
        <v>61</v>
      </c>
      <c r="C27" s="13">
        <v>250</v>
      </c>
      <c r="D27" s="14">
        <v>6.36</v>
      </c>
      <c r="E27" s="14">
        <v>8.9</v>
      </c>
      <c r="F27" s="14">
        <v>11.81</v>
      </c>
      <c r="G27" s="14">
        <v>157.09</v>
      </c>
      <c r="H27" s="11">
        <v>119</v>
      </c>
    </row>
    <row r="28" spans="1:8" s="5" customFormat="1">
      <c r="A28" s="98"/>
      <c r="B28" s="17" t="s">
        <v>58</v>
      </c>
      <c r="C28" s="13">
        <v>280</v>
      </c>
      <c r="D28" s="14">
        <v>21.39</v>
      </c>
      <c r="E28" s="14">
        <v>14.65</v>
      </c>
      <c r="F28" s="14">
        <v>50.03</v>
      </c>
      <c r="G28" s="14">
        <v>427.47</v>
      </c>
      <c r="H28" s="86">
        <v>291</v>
      </c>
    </row>
    <row r="29" spans="1:8" s="5" customFormat="1" ht="26.25">
      <c r="A29" s="98"/>
      <c r="B29" s="6" t="s">
        <v>45</v>
      </c>
      <c r="C29" s="86">
        <v>200</v>
      </c>
      <c r="D29" s="86">
        <v>0.66</v>
      </c>
      <c r="E29" s="86">
        <v>0.09</v>
      </c>
      <c r="F29" s="86">
        <v>32.01</v>
      </c>
      <c r="G29" s="86">
        <v>132.80000000000001</v>
      </c>
      <c r="H29" s="86">
        <v>388</v>
      </c>
    </row>
    <row r="30" spans="1:8" s="5" customFormat="1">
      <c r="A30" s="98"/>
      <c r="B30" s="17" t="s">
        <v>11</v>
      </c>
      <c r="C30" s="18">
        <v>20</v>
      </c>
      <c r="D30" s="19">
        <v>1.39</v>
      </c>
      <c r="E30" s="19">
        <v>0.22</v>
      </c>
      <c r="F30" s="19">
        <v>9.1999999999999993</v>
      </c>
      <c r="G30" s="19">
        <v>47.8</v>
      </c>
      <c r="H30" s="11" t="s">
        <v>10</v>
      </c>
    </row>
    <row r="31" spans="1:8" s="25" customFormat="1" ht="25.5">
      <c r="A31" s="99"/>
      <c r="B31" s="20" t="s">
        <v>16</v>
      </c>
      <c r="C31" s="21">
        <v>40</v>
      </c>
      <c r="D31" s="22">
        <v>2.6</v>
      </c>
      <c r="E31" s="22">
        <v>0.44</v>
      </c>
      <c r="F31" s="22">
        <v>18.440000000000001</v>
      </c>
      <c r="G31" s="22">
        <v>91.96</v>
      </c>
      <c r="H31" s="11" t="s">
        <v>10</v>
      </c>
    </row>
    <row r="32" spans="1:8" s="25" customFormat="1">
      <c r="A32" s="7" t="s">
        <v>17</v>
      </c>
      <c r="B32" s="6"/>
      <c r="C32" s="23">
        <f>C27+C28+C29+C30+C31+C26</f>
        <v>890</v>
      </c>
      <c r="D32" s="24">
        <f t="shared" ref="D32:F32" si="1">D27+D28+D29+D30+D31+D26</f>
        <v>33.799999999999997</v>
      </c>
      <c r="E32" s="24">
        <f t="shared" si="1"/>
        <v>30.32</v>
      </c>
      <c r="F32" s="24">
        <f t="shared" si="1"/>
        <v>129.76</v>
      </c>
      <c r="G32" s="24">
        <f>G27+G28+G29+G30+G31+G26</f>
        <v>949.92000000000007</v>
      </c>
      <c r="H32" s="6"/>
    </row>
  </sheetData>
  <mergeCells count="10">
    <mergeCell ref="A10:H10"/>
    <mergeCell ref="A11:H11"/>
    <mergeCell ref="A17:H17"/>
    <mergeCell ref="A19:A23"/>
    <mergeCell ref="A26:A31"/>
    <mergeCell ref="A13:H13"/>
    <mergeCell ref="A15:A16"/>
    <mergeCell ref="B15:B16"/>
    <mergeCell ref="C15:C16"/>
    <mergeCell ref="D15:F15"/>
  </mergeCells>
  <pageMargins left="0.7" right="0.7" top="0.75" bottom="0.75" header="0.3" footer="0.3"/>
  <pageSetup paperSize="9" orientation="portrait" horizontalDpi="4294967293" verticalDpi="42949672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7111117893"/>
  </sheetPr>
  <dimension ref="A1:J32"/>
  <sheetViews>
    <sheetView topLeftCell="A16" workbookViewId="0">
      <selection activeCell="K27" sqref="K27"/>
    </sheetView>
  </sheetViews>
  <sheetFormatPr defaultRowHeight="15"/>
  <cols>
    <col min="1" max="1" width="14.7109375" style="31" customWidth="1"/>
    <col min="2" max="2" width="17.7109375" style="31" customWidth="1"/>
    <col min="3" max="5" width="6.7109375" style="31" customWidth="1"/>
    <col min="6" max="6" width="8.7109375" style="31" customWidth="1"/>
    <col min="7" max="7" width="14.7109375" style="31" customWidth="1"/>
    <col min="8" max="8" width="9.7109375" style="31" customWidth="1"/>
  </cols>
  <sheetData>
    <row r="1" spans="1:10" ht="15.75">
      <c r="A1" s="87" t="s">
        <v>96</v>
      </c>
      <c r="B1" s="88"/>
      <c r="C1" s="1"/>
      <c r="D1" s="1"/>
      <c r="E1"/>
      <c r="F1"/>
      <c r="G1"/>
    </row>
    <row r="2" spans="1:10" ht="15.75">
      <c r="A2" s="89" t="s">
        <v>97</v>
      </c>
      <c r="B2" s="89"/>
      <c r="C2" s="89"/>
      <c r="D2" s="89"/>
      <c r="E2"/>
      <c r="F2"/>
      <c r="G2" s="90"/>
    </row>
    <row r="3" spans="1:10" ht="15.75">
      <c r="A3" s="89"/>
      <c r="B3" s="89"/>
      <c r="C3" s="89"/>
      <c r="D3" s="89"/>
      <c r="E3"/>
      <c r="F3"/>
      <c r="G3" s="90"/>
    </row>
    <row r="4" spans="1:10" ht="15.75">
      <c r="A4" s="91"/>
      <c r="B4" s="91"/>
      <c r="C4" s="91"/>
      <c r="D4" s="91"/>
      <c r="E4"/>
      <c r="F4"/>
      <c r="G4"/>
    </row>
    <row r="5" spans="1:10">
      <c r="A5" s="8" t="s">
        <v>96</v>
      </c>
      <c r="B5" s="90"/>
      <c r="C5"/>
      <c r="D5"/>
      <c r="E5"/>
      <c r="F5"/>
      <c r="G5"/>
    </row>
    <row r="6" spans="1:10" ht="15.75">
      <c r="A6" s="89" t="s">
        <v>98</v>
      </c>
      <c r="B6" s="89"/>
      <c r="C6" s="89"/>
      <c r="D6" s="89"/>
      <c r="E6" s="51"/>
      <c r="F6" s="51"/>
      <c r="G6" s="51"/>
    </row>
    <row r="7" spans="1:10">
      <c r="A7" s="51"/>
      <c r="C7" s="51"/>
      <c r="D7" s="51"/>
      <c r="E7" s="51"/>
      <c r="F7" s="51"/>
      <c r="G7" s="51"/>
      <c r="H7" s="51"/>
    </row>
    <row r="8" spans="1:10">
      <c r="A8" s="51"/>
      <c r="C8" s="51"/>
      <c r="D8" s="51"/>
      <c r="E8" s="51"/>
      <c r="F8" s="51"/>
      <c r="G8" s="51"/>
      <c r="H8" s="51"/>
    </row>
    <row r="9" spans="1:10">
      <c r="A9" s="51"/>
      <c r="C9" s="51"/>
      <c r="D9" s="51"/>
      <c r="E9" s="51"/>
      <c r="F9" s="51"/>
      <c r="G9" s="51"/>
      <c r="H9" s="51"/>
    </row>
    <row r="10" spans="1:10" ht="15.75">
      <c r="A10" s="92" t="s">
        <v>0</v>
      </c>
      <c r="B10" s="92"/>
      <c r="C10" s="92"/>
      <c r="D10" s="92"/>
      <c r="E10" s="92"/>
      <c r="F10" s="92"/>
      <c r="G10" s="92"/>
      <c r="H10" s="92"/>
    </row>
    <row r="11" spans="1:10" ht="15.75">
      <c r="A11" s="93" t="s">
        <v>103</v>
      </c>
      <c r="B11" s="93"/>
      <c r="C11" s="93"/>
      <c r="D11" s="93"/>
      <c r="E11" s="93"/>
      <c r="F11" s="93"/>
      <c r="G11" s="93"/>
      <c r="H11" s="93"/>
    </row>
    <row r="13" spans="1:10" s="1" customFormat="1" ht="15.75">
      <c r="A13" s="100" t="s">
        <v>18</v>
      </c>
      <c r="B13" s="100"/>
      <c r="C13" s="100"/>
      <c r="D13" s="100"/>
      <c r="E13" s="100"/>
      <c r="F13" s="100"/>
      <c r="G13" s="100"/>
      <c r="H13" s="100"/>
    </row>
    <row r="14" spans="1:10" s="1" customFormat="1" ht="15.75">
      <c r="A14" s="2"/>
      <c r="B14" s="2"/>
      <c r="C14" s="2"/>
      <c r="D14" s="2"/>
      <c r="E14" s="2"/>
      <c r="F14" s="2"/>
      <c r="G14" s="2"/>
      <c r="H14" s="2"/>
    </row>
    <row r="15" spans="1:10" s="5" customFormat="1" ht="42" customHeight="1">
      <c r="A15" s="101" t="s">
        <v>1</v>
      </c>
      <c r="B15" s="101" t="s">
        <v>2</v>
      </c>
      <c r="C15" s="101" t="s">
        <v>3</v>
      </c>
      <c r="D15" s="101" t="s">
        <v>4</v>
      </c>
      <c r="E15" s="101"/>
      <c r="F15" s="101"/>
      <c r="G15" s="3" t="s">
        <v>5</v>
      </c>
      <c r="H15" s="3" t="s">
        <v>6</v>
      </c>
      <c r="I15" s="4"/>
      <c r="J15" s="4"/>
    </row>
    <row r="16" spans="1:10" s="5" customFormat="1">
      <c r="A16" s="101"/>
      <c r="B16" s="101"/>
      <c r="C16" s="101"/>
      <c r="D16" s="32" t="s">
        <v>7</v>
      </c>
      <c r="E16" s="32" t="s">
        <v>8</v>
      </c>
      <c r="F16" s="32" t="s">
        <v>9</v>
      </c>
      <c r="G16" s="33"/>
      <c r="H16" s="33"/>
    </row>
    <row r="17" spans="1:8" s="5" customFormat="1" ht="30" customHeight="1">
      <c r="A17" s="94" t="s">
        <v>43</v>
      </c>
      <c r="B17" s="95"/>
      <c r="C17" s="95"/>
      <c r="D17" s="95"/>
      <c r="E17" s="95"/>
      <c r="F17" s="95"/>
      <c r="G17" s="95"/>
      <c r="H17" s="96"/>
    </row>
    <row r="18" spans="1:8" s="5" customFormat="1" ht="39">
      <c r="A18" s="97" t="s">
        <v>12</v>
      </c>
      <c r="B18" s="6" t="s">
        <v>109</v>
      </c>
      <c r="C18" s="86">
        <v>200</v>
      </c>
      <c r="D18" s="86">
        <v>8.8699999999999992</v>
      </c>
      <c r="E18" s="86">
        <v>4.87</v>
      </c>
      <c r="F18" s="86">
        <v>31.4</v>
      </c>
      <c r="G18" s="66">
        <v>202.67</v>
      </c>
      <c r="H18" s="86">
        <v>171</v>
      </c>
    </row>
    <row r="19" spans="1:8" s="5" customFormat="1" ht="26.25">
      <c r="A19" s="98"/>
      <c r="B19" s="6" t="s">
        <v>57</v>
      </c>
      <c r="C19" s="65">
        <v>200</v>
      </c>
      <c r="D19" s="14">
        <v>0.53</v>
      </c>
      <c r="E19" s="14">
        <v>0</v>
      </c>
      <c r="F19" s="14">
        <v>9.4700000000000006</v>
      </c>
      <c r="G19" s="14">
        <v>60</v>
      </c>
      <c r="H19" s="86">
        <v>376</v>
      </c>
    </row>
    <row r="20" spans="1:8" s="5" customFormat="1">
      <c r="A20" s="98"/>
      <c r="B20" s="34" t="s">
        <v>11</v>
      </c>
      <c r="C20" s="35">
        <v>60</v>
      </c>
      <c r="D20" s="26">
        <v>4.1900000000000004</v>
      </c>
      <c r="E20" s="26">
        <v>0.66</v>
      </c>
      <c r="F20" s="26">
        <v>27.6</v>
      </c>
      <c r="G20" s="26">
        <v>143.4</v>
      </c>
      <c r="H20" s="36" t="s">
        <v>10</v>
      </c>
    </row>
    <row r="21" spans="1:8" s="5" customFormat="1" ht="26.25">
      <c r="A21" s="98"/>
      <c r="B21" s="6" t="s">
        <v>13</v>
      </c>
      <c r="C21" s="18">
        <v>10</v>
      </c>
      <c r="D21" s="14">
        <v>0.06</v>
      </c>
      <c r="E21" s="14">
        <v>8.25</v>
      </c>
      <c r="F21" s="14">
        <v>0.08</v>
      </c>
      <c r="G21" s="14">
        <v>75</v>
      </c>
      <c r="H21" s="86">
        <v>14</v>
      </c>
    </row>
    <row r="22" spans="1:8" s="5" customFormat="1">
      <c r="A22" s="98"/>
      <c r="B22" s="6" t="s">
        <v>19</v>
      </c>
      <c r="C22" s="11">
        <v>30</v>
      </c>
      <c r="D22" s="16">
        <v>6.96</v>
      </c>
      <c r="E22" s="16">
        <v>8.86</v>
      </c>
      <c r="F22" s="16">
        <v>0</v>
      </c>
      <c r="G22" s="16">
        <v>108</v>
      </c>
      <c r="H22" s="11">
        <v>15</v>
      </c>
    </row>
    <row r="23" spans="1:8" s="5" customFormat="1" ht="19.5" customHeight="1">
      <c r="A23" s="37" t="s">
        <v>14</v>
      </c>
      <c r="B23" s="7"/>
      <c r="C23" s="28">
        <f t="shared" ref="C23:F23" si="0">C18+C19+C20+C21+C22</f>
        <v>500</v>
      </c>
      <c r="D23" s="29">
        <f t="shared" si="0"/>
        <v>20.61</v>
      </c>
      <c r="E23" s="29">
        <f t="shared" si="0"/>
        <v>22.64</v>
      </c>
      <c r="F23" s="29">
        <f t="shared" si="0"/>
        <v>68.55</v>
      </c>
      <c r="G23" s="29">
        <f>G18+G19+G20+G21+G22</f>
        <v>589.06999999999994</v>
      </c>
      <c r="H23" s="37"/>
    </row>
    <row r="24" spans="1:8" s="5" customFormat="1">
      <c r="A24" s="37"/>
      <c r="B24" s="6"/>
      <c r="C24" s="33"/>
      <c r="D24" s="33"/>
      <c r="E24" s="33"/>
      <c r="F24" s="33"/>
      <c r="G24" s="33"/>
      <c r="H24" s="33"/>
    </row>
    <row r="25" spans="1:8" s="5" customFormat="1" ht="38.25" customHeight="1">
      <c r="A25" s="97" t="s">
        <v>15</v>
      </c>
      <c r="B25" s="34" t="s">
        <v>110</v>
      </c>
      <c r="C25" s="44">
        <v>60</v>
      </c>
      <c r="D25" s="16">
        <v>0.98</v>
      </c>
      <c r="E25" s="16">
        <v>3.05</v>
      </c>
      <c r="F25" s="16">
        <v>7.44</v>
      </c>
      <c r="G25" s="16">
        <v>51.18</v>
      </c>
      <c r="H25" s="86">
        <v>58</v>
      </c>
    </row>
    <row r="26" spans="1:8" s="5" customFormat="1" ht="25.5">
      <c r="A26" s="98"/>
      <c r="B26" s="12" t="s">
        <v>56</v>
      </c>
      <c r="C26" s="13">
        <v>200</v>
      </c>
      <c r="D26" s="14">
        <v>7.42</v>
      </c>
      <c r="E26" s="14">
        <v>6.9</v>
      </c>
      <c r="F26" s="14">
        <v>13.68</v>
      </c>
      <c r="G26" s="14">
        <v>139.66999999999999</v>
      </c>
      <c r="H26" s="11">
        <v>119</v>
      </c>
    </row>
    <row r="27" spans="1:8" s="5" customFormat="1" ht="25.5">
      <c r="A27" s="98"/>
      <c r="B27" s="34" t="s">
        <v>78</v>
      </c>
      <c r="C27" s="44">
        <v>100</v>
      </c>
      <c r="D27" s="16">
        <v>12.06</v>
      </c>
      <c r="E27" s="16">
        <v>11.23</v>
      </c>
      <c r="F27" s="16">
        <v>3.52</v>
      </c>
      <c r="G27" s="16">
        <v>185</v>
      </c>
      <c r="H27" s="11">
        <v>255</v>
      </c>
    </row>
    <row r="28" spans="1:8" s="5" customFormat="1" ht="25.5">
      <c r="A28" s="98"/>
      <c r="B28" s="15" t="s">
        <v>55</v>
      </c>
      <c r="C28" s="44">
        <v>150</v>
      </c>
      <c r="D28" s="16">
        <v>4.46</v>
      </c>
      <c r="E28" s="16">
        <v>5.76</v>
      </c>
      <c r="F28" s="16">
        <v>30.45</v>
      </c>
      <c r="G28" s="16">
        <v>195.7</v>
      </c>
      <c r="H28" s="11">
        <v>202</v>
      </c>
    </row>
    <row r="29" spans="1:8" s="5" customFormat="1" ht="26.25">
      <c r="A29" s="98"/>
      <c r="B29" s="6" t="s">
        <v>38</v>
      </c>
      <c r="C29" s="86">
        <v>200</v>
      </c>
      <c r="D29" s="86">
        <v>0.68</v>
      </c>
      <c r="E29" s="86">
        <v>0.3</v>
      </c>
      <c r="F29" s="86">
        <v>20.76</v>
      </c>
      <c r="G29" s="86">
        <v>88.2</v>
      </c>
      <c r="H29" s="86">
        <v>388</v>
      </c>
    </row>
    <row r="30" spans="1:8" s="5" customFormat="1">
      <c r="A30" s="98"/>
      <c r="B30" s="17" t="s">
        <v>11</v>
      </c>
      <c r="C30" s="18">
        <v>20</v>
      </c>
      <c r="D30" s="19">
        <v>1.39</v>
      </c>
      <c r="E30" s="19">
        <v>0.22</v>
      </c>
      <c r="F30" s="19">
        <v>9.1999999999999993</v>
      </c>
      <c r="G30" s="19">
        <v>47.8</v>
      </c>
      <c r="H30" s="11" t="s">
        <v>10</v>
      </c>
    </row>
    <row r="31" spans="1:8" s="25" customFormat="1" ht="25.5">
      <c r="A31" s="99"/>
      <c r="B31" s="20" t="s">
        <v>16</v>
      </c>
      <c r="C31" s="21">
        <v>50</v>
      </c>
      <c r="D31" s="22">
        <v>3.25</v>
      </c>
      <c r="E31" s="22">
        <v>0.55000000000000004</v>
      </c>
      <c r="F31" s="22">
        <v>23.05</v>
      </c>
      <c r="G31" s="22">
        <v>114.95</v>
      </c>
      <c r="H31" s="11" t="s">
        <v>10</v>
      </c>
    </row>
    <row r="32" spans="1:8" s="25" customFormat="1">
      <c r="A32" s="7" t="s">
        <v>17</v>
      </c>
      <c r="B32" s="6"/>
      <c r="C32" s="23">
        <f t="shared" ref="C32:F32" si="1">C26+C27+C29+C30+C28+C31+C25</f>
        <v>780</v>
      </c>
      <c r="D32" s="24">
        <f t="shared" si="1"/>
        <v>30.240000000000002</v>
      </c>
      <c r="E32" s="24">
        <f t="shared" si="1"/>
        <v>28.010000000000005</v>
      </c>
      <c r="F32" s="24">
        <f t="shared" si="1"/>
        <v>108.1</v>
      </c>
      <c r="G32" s="24">
        <f>G26+G27+G29+G30+G28+G31+G25</f>
        <v>822.49999999999989</v>
      </c>
      <c r="H32" s="6"/>
    </row>
  </sheetData>
  <mergeCells count="10">
    <mergeCell ref="A10:H10"/>
    <mergeCell ref="A11:H11"/>
    <mergeCell ref="A17:H17"/>
    <mergeCell ref="A18:A22"/>
    <mergeCell ref="A25:A31"/>
    <mergeCell ref="A13:H13"/>
    <mergeCell ref="A15:A16"/>
    <mergeCell ref="B15:B16"/>
    <mergeCell ref="C15:C16"/>
    <mergeCell ref="D15:F15"/>
  </mergeCell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20</vt:i4>
      </vt:variant>
    </vt:vector>
  </HeadingPairs>
  <TitlesOfParts>
    <vt:vector size="20" baseType="lpstr">
      <vt:lpstr>нед.1 д.1</vt:lpstr>
      <vt:lpstr>нед.1 д.1 (2)</vt:lpstr>
      <vt:lpstr>нед.1 д.2</vt:lpstr>
      <vt:lpstr>нед.1 д.2 (2)</vt:lpstr>
      <vt:lpstr>нед.1 д.3</vt:lpstr>
      <vt:lpstr>нед.1 д.3 (2)</vt:lpstr>
      <vt:lpstr>нед.1 д.4</vt:lpstr>
      <vt:lpstr>нед.1 д.4 (2)</vt:lpstr>
      <vt:lpstr>нед.1 д.5</vt:lpstr>
      <vt:lpstr>нед.1 д.5 (2)</vt:lpstr>
      <vt:lpstr>нед.2 д.6</vt:lpstr>
      <vt:lpstr>нед.2 д.6 (2)</vt:lpstr>
      <vt:lpstr>нед.2 д.7 </vt:lpstr>
      <vt:lpstr>нед.2 д.7  (2)</vt:lpstr>
      <vt:lpstr>нед.2 д.8 </vt:lpstr>
      <vt:lpstr>нед.2 д.8  (2)</vt:lpstr>
      <vt:lpstr>нед.2 д.9</vt:lpstr>
      <vt:lpstr>нед.2 д.9 (2)</vt:lpstr>
      <vt:lpstr>нед.2 д.10</vt:lpstr>
      <vt:lpstr>нед.2 д.10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Оля</dc:creator>
  <cp:lastModifiedBy>Оля</cp:lastModifiedBy>
  <cp:lastPrinted>2022-09-26T13:54:00Z</cp:lastPrinted>
  <dcterms:created xsi:type="dcterms:W3CDTF">2021-09-17T11:44:53Z</dcterms:created>
  <dcterms:modified xsi:type="dcterms:W3CDTF">2022-09-26T14:15:39Z</dcterms:modified>
</cp:coreProperties>
</file>